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filterPrivacy="1" codeName="ThisWorkbook" autoCompressPictures="0"/>
  <xr:revisionPtr revIDLastSave="0" documentId="13_ncr:1_{7CDDBD25-1CE5-4456-AEB1-3B9EA5CEF9BA}" xr6:coauthVersionLast="47" xr6:coauthVersionMax="47" xr10:uidLastSave="{00000000-0000-0000-0000-000000000000}"/>
  <bookViews>
    <workbookView xWindow="-108" yWindow="-108" windowWidth="23256" windowHeight="12456" tabRatio="788" activeTab="4" xr2:uid="{00000000-000D-0000-FFFF-FFFF00000000}"/>
  </bookViews>
  <sheets>
    <sheet name="Leden" sheetId="14" r:id="rId1"/>
    <sheet name="Únor" sheetId="15" r:id="rId2"/>
    <sheet name="Březen" sheetId="16" r:id="rId3"/>
    <sheet name="Duben" sheetId="17" r:id="rId4"/>
    <sheet name="Květen" sheetId="18" r:id="rId5"/>
    <sheet name="Červen" sheetId="19" r:id="rId6"/>
    <sheet name="Červenec" sheetId="20" r:id="rId7"/>
    <sheet name="Srpen" sheetId="21" r:id="rId8"/>
    <sheet name="Září" sheetId="22" r:id="rId9"/>
    <sheet name="Říjen" sheetId="23" r:id="rId10"/>
    <sheet name="Listopad" sheetId="24" r:id="rId11"/>
    <sheet name="Prosinec" sheetId="25" r:id="rId12"/>
  </sheets>
  <definedNames>
    <definedName name="DnyATýdny">{0,1,2,3,4,5,6} + {0;1;2;3;4;5}*7</definedName>
    <definedName name="KalendářníRok">Leden!$K$5</definedName>
    <definedName name="_xlnm.Print_Area" localSheetId="2">Březen!$A:$I</definedName>
    <definedName name="_xlnm.Print_Area" localSheetId="5">Červen!$A:$I</definedName>
    <definedName name="_xlnm.Print_Area" localSheetId="6">Červenec!$A:$I</definedName>
    <definedName name="_xlnm.Print_Area" localSheetId="3">Duben!$A:$I</definedName>
    <definedName name="_xlnm.Print_Area" localSheetId="4">Květen!$A:$I</definedName>
    <definedName name="_xlnm.Print_Area" localSheetId="0">Leden!$A:$I</definedName>
    <definedName name="_xlnm.Print_Area" localSheetId="10">Listopad!$A:$I</definedName>
    <definedName name="_xlnm.Print_Area" localSheetId="11">Prosinec!$A:$I</definedName>
    <definedName name="_xlnm.Print_Area" localSheetId="9">Říjen!$A:$I</definedName>
    <definedName name="_xlnm.Print_Area" localSheetId="7">Srpen!$A:$I</definedName>
    <definedName name="_xlnm.Print_Area" localSheetId="1">Únor!$A:$I</definedName>
    <definedName name="_xlnm.Print_Area" localSheetId="8">Září!$A:$I</definedName>
    <definedName name="OblastNadpisuŘádku1..K3">Leden!$K$4</definedName>
    <definedName name="OblastNadpisuSloupce1..H12.1">Leden!$B$3</definedName>
    <definedName name="OblastNadpisuSloupce1..H12.10">Říjen!$B$3</definedName>
    <definedName name="OblastNadpisuSloupce1..H12.11">Listopad!$B$3</definedName>
    <definedName name="OblastNadpisuSloupce1..H12.12">Prosinec!$B$3</definedName>
    <definedName name="OblastNadpisuSloupce1..H12.2">Únor!$B$3</definedName>
    <definedName name="OblastNadpisuSloupce1..H12.3">Březen!$B$3</definedName>
    <definedName name="OblastNadpisuSloupce1..H12.4">Duben!$B$3</definedName>
    <definedName name="OblastNadpisuSloupce1..H12.5">Květen!$B$3</definedName>
    <definedName name="OblastNadpisuSloupce1..H12.6">Červen!$B$3</definedName>
    <definedName name="OblastNadpisuSloupce1..H12.7">Červenec!$B$3</definedName>
    <definedName name="OblastNadpisuSloupce1..H12.8">Srpen!$B$3</definedName>
    <definedName name="OblastNadpisuSloupce1..H12.9">Září!$B$3</definedName>
    <definedName name="OblastNadpisuSloupce2..C14.1">Leden!$B$3</definedName>
    <definedName name="OblastNadpisuSloupce2..C14.10">Říjen!$B$3</definedName>
    <definedName name="OblastNadpisuSloupce2..C14.11">Listopad!$B$3</definedName>
    <definedName name="OblastNadpisuSloupce2..C14.12">Prosinec!$B$3</definedName>
    <definedName name="OblastNadpisuSloupce2..C14.2">Únor!$B$3</definedName>
    <definedName name="OblastNadpisuSloupce2..C14.3">Březen!$B$3</definedName>
    <definedName name="OblastNadpisuSloupce2..C14.4">Duben!$B$3</definedName>
    <definedName name="OblastNadpisuSloupce2..C14.5">Květen!$B$3</definedName>
    <definedName name="OblastNadpisuSloupce2..C14.6">Červen!$B$3</definedName>
    <definedName name="OblastNadpisuSloupce2..C14.7">Červenec!$B$3</definedName>
    <definedName name="OblastNadpisuSloupce2..C14.8">Srpen!$B$3</definedName>
    <definedName name="OblastNadpisuSloupce2..C14.9">Září!$B$3</definedName>
    <definedName name="ZačátekTýdne">Leden!$L$5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 a="1"/>
  <c r="C14" i="15" s="1"/>
  <c r="B12" i="15" a="1"/>
  <c r="G12" i="15" s="1"/>
  <c r="D10" i="15"/>
  <c r="B10" i="15" a="1"/>
  <c r="G10" i="15" s="1"/>
  <c r="D8" i="15"/>
  <c r="B8" i="15" a="1"/>
  <c r="G8" i="15" s="1"/>
  <c r="H6" i="15"/>
  <c r="B6" i="15" a="1"/>
  <c r="G6" i="15" s="1"/>
  <c r="B4" i="15" a="1"/>
  <c r="G4" i="15" s="1"/>
  <c r="C14" i="16"/>
  <c r="B14" i="16" a="1"/>
  <c r="B14" i="16" s="1"/>
  <c r="G12" i="16"/>
  <c r="C12" i="16"/>
  <c r="B12" i="16" a="1"/>
  <c r="B10" i="16" a="1"/>
  <c r="G10" i="16" s="1"/>
  <c r="B8" i="16" a="1"/>
  <c r="C8" i="16" s="1"/>
  <c r="B6" i="16" a="1"/>
  <c r="G6" i="16" s="1"/>
  <c r="B4" i="16" a="1"/>
  <c r="G4" i="16" s="1"/>
  <c r="B14" i="17"/>
  <c r="B14" i="17" a="1"/>
  <c r="C14" i="17" s="1"/>
  <c r="F12" i="17"/>
  <c r="B12" i="17" a="1"/>
  <c r="G12" i="17" s="1"/>
  <c r="H10" i="17"/>
  <c r="F10" i="17"/>
  <c r="B10" i="17" a="1"/>
  <c r="G10" i="17" s="1"/>
  <c r="B8" i="17" a="1"/>
  <c r="G8" i="17" s="1"/>
  <c r="D6" i="17"/>
  <c r="B6" i="17" a="1"/>
  <c r="G6" i="17" s="1"/>
  <c r="H4" i="17"/>
  <c r="F4" i="17"/>
  <c r="D4" i="17"/>
  <c r="B4" i="17" a="1"/>
  <c r="G4" i="17" s="1"/>
  <c r="B14" i="18" a="1"/>
  <c r="B14" i="18" s="1"/>
  <c r="B12" i="18" a="1"/>
  <c r="B10" i="18" a="1"/>
  <c r="B8" i="18" a="1"/>
  <c r="B6" i="18" a="1"/>
  <c r="B4" i="18" a="1"/>
  <c r="B14" i="19" a="1"/>
  <c r="C14" i="19" s="1"/>
  <c r="B12" i="19" a="1"/>
  <c r="G12" i="19" s="1"/>
  <c r="H10" i="19"/>
  <c r="B10" i="19"/>
  <c r="B10" i="19" a="1"/>
  <c r="G10" i="19" s="1"/>
  <c r="F8" i="19"/>
  <c r="D8" i="19"/>
  <c r="B8" i="19"/>
  <c r="B8" i="19" a="1"/>
  <c r="G8" i="19" s="1"/>
  <c r="B6" i="19" a="1"/>
  <c r="G6" i="19" s="1"/>
  <c r="B4" i="19" a="1"/>
  <c r="H4" i="19" s="1"/>
  <c r="B14" i="20" a="1"/>
  <c r="C14" i="20" s="1"/>
  <c r="F12" i="20"/>
  <c r="D12" i="20"/>
  <c r="B12" i="20" a="1"/>
  <c r="G12" i="20" s="1"/>
  <c r="B10" i="20" a="1"/>
  <c r="G10" i="20" s="1"/>
  <c r="H8" i="20"/>
  <c r="D8" i="20"/>
  <c r="B8" i="20"/>
  <c r="B8" i="20" a="1"/>
  <c r="G8" i="20" s="1"/>
  <c r="F6" i="20"/>
  <c r="D6" i="20"/>
  <c r="B6" i="20"/>
  <c r="B6" i="20" a="1"/>
  <c r="G6" i="20" s="1"/>
  <c r="F4" i="20"/>
  <c r="B4" i="20" a="1"/>
  <c r="G4" i="20" s="1"/>
  <c r="B14" i="21" a="1"/>
  <c r="B14" i="21" s="1"/>
  <c r="B12" i="21" a="1"/>
  <c r="H12" i="21" s="1"/>
  <c r="B10" i="21" a="1"/>
  <c r="H10" i="21" s="1"/>
  <c r="B8" i="21" a="1"/>
  <c r="H8" i="21" s="1"/>
  <c r="B6" i="21" a="1"/>
  <c r="H6" i="21" s="1"/>
  <c r="B4" i="21" a="1"/>
  <c r="H4" i="21" s="1"/>
  <c r="B14" i="22" a="1"/>
  <c r="C14" i="22" s="1"/>
  <c r="H12" i="22"/>
  <c r="F12" i="22"/>
  <c r="B12" i="22" a="1"/>
  <c r="G12" i="22" s="1"/>
  <c r="B10" i="22" a="1"/>
  <c r="G10" i="22" s="1"/>
  <c r="F8" i="22"/>
  <c r="D8" i="22"/>
  <c r="B8" i="22"/>
  <c r="B8" i="22" a="1"/>
  <c r="G8" i="22" s="1"/>
  <c r="F6" i="22"/>
  <c r="D6" i="22"/>
  <c r="B6" i="22" a="1"/>
  <c r="G6" i="22" s="1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14" i="24" a="1"/>
  <c r="C14" i="24" s="1"/>
  <c r="H12" i="24"/>
  <c r="D12" i="24"/>
  <c r="B12" i="24"/>
  <c r="B12" i="24" a="1"/>
  <c r="G12" i="24" s="1"/>
  <c r="D10" i="24"/>
  <c r="B10" i="24"/>
  <c r="B10" i="24" a="1"/>
  <c r="G10" i="24" s="1"/>
  <c r="H8" i="24"/>
  <c r="F8" i="24"/>
  <c r="D8" i="24"/>
  <c r="B8" i="24" a="1"/>
  <c r="G8" i="24" s="1"/>
  <c r="H6" i="24"/>
  <c r="F6" i="24"/>
  <c r="B6" i="24" a="1"/>
  <c r="G6" i="24" s="1"/>
  <c r="B4" i="24" a="1"/>
  <c r="G4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B14" i="14" a="1"/>
  <c r="C14" i="14" s="1"/>
  <c r="F12" i="14"/>
  <c r="D12" i="14"/>
  <c r="B12" i="14" a="1"/>
  <c r="G12" i="14" s="1"/>
  <c r="F10" i="14"/>
  <c r="D10" i="14"/>
  <c r="B10" i="14" a="1"/>
  <c r="G10" i="14" s="1"/>
  <c r="B8" i="14" a="1"/>
  <c r="G8" i="14" s="1"/>
  <c r="H6" i="14"/>
  <c r="B6" i="14"/>
  <c r="B6" i="14" a="1"/>
  <c r="G6" i="14" s="1"/>
  <c r="D4" i="14"/>
  <c r="B4" i="14"/>
  <c r="B4" i="14" a="1"/>
  <c r="G4" i="14" s="1"/>
  <c r="D6" i="14" l="1"/>
  <c r="F6" i="14"/>
  <c r="B10" i="14"/>
  <c r="H12" i="14"/>
  <c r="D6" i="24"/>
  <c r="F12" i="24"/>
  <c r="B6" i="22"/>
  <c r="H8" i="22"/>
  <c r="D12" i="22"/>
  <c r="F8" i="20"/>
  <c r="B12" i="20"/>
  <c r="F10" i="19"/>
  <c r="B14" i="19"/>
  <c r="B4" i="17"/>
  <c r="H6" i="17"/>
  <c r="D10" i="17"/>
  <c r="G8" i="16"/>
  <c r="D6" i="15"/>
  <c r="F12" i="15"/>
  <c r="F6" i="15"/>
  <c r="B10" i="15"/>
  <c r="H12" i="15"/>
  <c r="C10" i="16"/>
  <c r="B4" i="15"/>
  <c r="F4" i="14"/>
  <c r="B8" i="14"/>
  <c r="H10" i="14"/>
  <c r="D4" i="24"/>
  <c r="F10" i="24"/>
  <c r="B14" i="24"/>
  <c r="B4" i="22"/>
  <c r="H6" i="22"/>
  <c r="D10" i="22"/>
  <c r="B10" i="20"/>
  <c r="H12" i="20"/>
  <c r="B12" i="19"/>
  <c r="D8" i="17"/>
  <c r="D4" i="15"/>
  <c r="F10" i="15"/>
  <c r="B14" i="15"/>
  <c r="B10" i="22"/>
  <c r="B8" i="17"/>
  <c r="H4" i="14"/>
  <c r="D8" i="14"/>
  <c r="F4" i="24"/>
  <c r="B8" i="24"/>
  <c r="H10" i="24"/>
  <c r="D4" i="22"/>
  <c r="F10" i="22"/>
  <c r="B14" i="22"/>
  <c r="B4" i="20"/>
  <c r="H6" i="20"/>
  <c r="D10" i="20"/>
  <c r="H8" i="19"/>
  <c r="D12" i="19"/>
  <c r="F8" i="17"/>
  <c r="B12" i="17"/>
  <c r="C6" i="16"/>
  <c r="F4" i="15"/>
  <c r="B8" i="15"/>
  <c r="H10" i="15"/>
  <c r="B14" i="14"/>
  <c r="B4" i="24"/>
  <c r="F8" i="14"/>
  <c r="B12" i="14"/>
  <c r="H4" i="24"/>
  <c r="F4" i="22"/>
  <c r="H10" i="22"/>
  <c r="D4" i="20"/>
  <c r="F10" i="20"/>
  <c r="B14" i="20"/>
  <c r="F12" i="19"/>
  <c r="B6" i="17"/>
  <c r="H8" i="17"/>
  <c r="D12" i="17"/>
  <c r="H4" i="15"/>
  <c r="H4" i="22"/>
  <c r="H10" i="20"/>
  <c r="H12" i="19"/>
  <c r="F8" i="15"/>
  <c r="B12" i="15"/>
  <c r="H8" i="14"/>
  <c r="B6" i="24"/>
  <c r="B12" i="22"/>
  <c r="H4" i="20"/>
  <c r="D10" i="19"/>
  <c r="F6" i="17"/>
  <c r="B10" i="17"/>
  <c r="H12" i="17"/>
  <c r="B6" i="15"/>
  <c r="H8" i="15"/>
  <c r="D12" i="15"/>
  <c r="C4" i="25"/>
  <c r="C3" i="25" s="1"/>
  <c r="E4" i="25"/>
  <c r="G4" i="25"/>
  <c r="C8" i="25"/>
  <c r="E8" i="25"/>
  <c r="G8" i="25"/>
  <c r="C12" i="25"/>
  <c r="E12" i="25"/>
  <c r="G12" i="25"/>
  <c r="C14" i="25"/>
  <c r="C4" i="23"/>
  <c r="C3" i="23" s="1"/>
  <c r="E4" i="23"/>
  <c r="G4" i="23"/>
  <c r="C6" i="23"/>
  <c r="E6" i="23"/>
  <c r="G6" i="23"/>
  <c r="C8" i="23"/>
  <c r="E8" i="23"/>
  <c r="G8" i="23"/>
  <c r="C10" i="23"/>
  <c r="E10" i="23"/>
  <c r="G10" i="23"/>
  <c r="C12" i="23"/>
  <c r="E12" i="23"/>
  <c r="G12" i="23"/>
  <c r="C14" i="23"/>
  <c r="C4" i="21"/>
  <c r="C3" i="21" s="1"/>
  <c r="E4" i="21"/>
  <c r="G4" i="21"/>
  <c r="C6" i="21"/>
  <c r="E6" i="21"/>
  <c r="G6" i="21"/>
  <c r="C8" i="21"/>
  <c r="E8" i="21"/>
  <c r="G8" i="21"/>
  <c r="C10" i="21"/>
  <c r="E10" i="21"/>
  <c r="G10" i="21"/>
  <c r="C12" i="21"/>
  <c r="E12" i="21"/>
  <c r="G12" i="21"/>
  <c r="C14" i="21"/>
  <c r="C4" i="19"/>
  <c r="C3" i="19" s="1"/>
  <c r="E4" i="19"/>
  <c r="G4" i="19"/>
  <c r="C6" i="19"/>
  <c r="E6" i="19"/>
  <c r="H6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6"/>
  <c r="C3" i="16" s="1"/>
  <c r="C6" i="25"/>
  <c r="E6" i="25"/>
  <c r="G6" i="25"/>
  <c r="C10" i="25"/>
  <c r="E10" i="25"/>
  <c r="G10" i="25"/>
  <c r="C4" i="14"/>
  <c r="C3" i="14" s="1"/>
  <c r="E4" i="14"/>
  <c r="C6" i="14"/>
  <c r="E6" i="14"/>
  <c r="C8" i="14"/>
  <c r="E8" i="14"/>
  <c r="C10" i="14"/>
  <c r="E10" i="14"/>
  <c r="C12" i="14"/>
  <c r="E12" i="14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4" i="24"/>
  <c r="C3" i="24" s="1"/>
  <c r="E4" i="24"/>
  <c r="C6" i="24"/>
  <c r="E6" i="24"/>
  <c r="C8" i="24"/>
  <c r="E8" i="24"/>
  <c r="C10" i="24"/>
  <c r="E10" i="24"/>
  <c r="C12" i="24"/>
  <c r="E12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C3" i="22" s="1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B12" i="21"/>
  <c r="D12" i="21"/>
  <c r="F12" i="21"/>
  <c r="C4" i="20"/>
  <c r="C3" i="20" s="1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C3" i="18" s="1"/>
  <c r="G4" i="18"/>
  <c r="C6" i="18"/>
  <c r="G6" i="18"/>
  <c r="C8" i="18"/>
  <c r="G8" i="18"/>
  <c r="C10" i="18"/>
  <c r="G10" i="18"/>
  <c r="C12" i="18"/>
  <c r="G12" i="18"/>
  <c r="C14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C3" i="17" s="1"/>
  <c r="E4" i="17"/>
  <c r="C6" i="17"/>
  <c r="E6" i="17"/>
  <c r="C8" i="17"/>
  <c r="E8" i="17"/>
  <c r="C10" i="17"/>
  <c r="E10" i="17"/>
  <c r="C12" i="17"/>
  <c r="E12" i="17"/>
  <c r="C4" i="15"/>
  <c r="C3" i="15" s="1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E3" i="25"/>
  <c r="D3" i="24"/>
  <c r="F3" i="24"/>
  <c r="H3" i="24"/>
  <c r="E3" i="24"/>
  <c r="D3" i="23"/>
  <c r="F3" i="23"/>
  <c r="H3" i="23"/>
  <c r="E3" i="23"/>
  <c r="E3" i="22"/>
  <c r="G3" i="22"/>
  <c r="D3" i="22"/>
  <c r="F3" i="22"/>
  <c r="D3" i="21"/>
  <c r="F3" i="21"/>
  <c r="H3" i="21"/>
  <c r="E3" i="21"/>
  <c r="G3" i="20"/>
  <c r="D3" i="20"/>
  <c r="F3" i="20"/>
  <c r="H3" i="20"/>
  <c r="E3" i="19"/>
  <c r="G3" i="19"/>
  <c r="D3" i="19"/>
  <c r="F3" i="19"/>
  <c r="E3" i="18"/>
  <c r="E3" i="17"/>
  <c r="G3" i="17"/>
  <c r="D3" i="17"/>
  <c r="F3" i="17"/>
  <c r="E3" i="16"/>
  <c r="G3" i="16"/>
  <c r="D3" i="16"/>
  <c r="F3" i="16"/>
  <c r="E3" i="15"/>
  <c r="G3" i="15"/>
  <c r="D3" i="15"/>
  <c r="F3" i="15"/>
  <c r="B3" i="14"/>
  <c r="G3" i="14" l="1"/>
  <c r="E3" i="14"/>
  <c r="H3" i="14"/>
  <c r="F3" i="14"/>
  <c r="D3" i="14"/>
</calcChain>
</file>

<file path=xl/sharedStrings.xml><?xml version="1.0" encoding="utf-8"?>
<sst xmlns="http://schemas.openxmlformats.org/spreadsheetml/2006/main" count="76" uniqueCount="11">
  <si>
    <t>Poznámky</t>
  </si>
  <si>
    <t xml:space="preserve"> </t>
  </si>
  <si>
    <t>Nastavení kalendáře</t>
  </si>
  <si>
    <t>Rok</t>
  </si>
  <si>
    <t>Začátek týdne</t>
  </si>
  <si>
    <t>pondělí</t>
  </si>
  <si>
    <t>VOLNO</t>
  </si>
  <si>
    <t>X</t>
  </si>
  <si>
    <t>volno</t>
  </si>
  <si>
    <t>x</t>
  </si>
  <si>
    <t>PŘÍMĚSTSKÝ TABOR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</si>
</sst>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9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16"/>
      <color rgb="FFFF0000"/>
      <name val="Century Gothic"/>
      <family val="2"/>
      <charset val="238"/>
      <scheme val="minor"/>
    </font>
    <font>
      <b/>
      <sz val="16"/>
      <color theme="1" tint="0.14999847407452621"/>
      <name val="Century Gothic"/>
      <family val="2"/>
      <charset val="238"/>
      <scheme val="minor"/>
    </font>
    <font>
      <b/>
      <sz val="16"/>
      <name val="Century Gothic"/>
      <family val="2"/>
      <charset val="238"/>
      <scheme val="minor"/>
    </font>
    <font>
      <b/>
      <sz val="12"/>
      <color theme="1"/>
      <name val="Century Gothic"/>
      <family val="2"/>
      <charset val="238"/>
      <scheme val="minor"/>
    </font>
    <font>
      <b/>
      <sz val="24"/>
      <color rgb="FFFF0000"/>
      <name val="Century Gothic"/>
      <family val="2"/>
      <charset val="238"/>
      <scheme val="minor"/>
    </font>
    <font>
      <b/>
      <sz val="20"/>
      <color rgb="FFFF0000"/>
      <name val="Century Gothic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medium">
        <color indexed="64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104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34" fillId="0" borderId="0" xfId="0" applyFont="1">
      <alignment vertical="top"/>
    </xf>
    <xf numFmtId="0" fontId="34" fillId="0" borderId="0" xfId="5" applyFont="1" applyFill="1" applyAlignment="1">
      <alignment horizontal="left" vertical="center"/>
    </xf>
    <xf numFmtId="0" fontId="35" fillId="6" borderId="6" xfId="2" applyFont="1" applyFill="1" applyBorder="1" applyAlignment="1">
      <alignment horizontal="center" vertical="center"/>
    </xf>
    <xf numFmtId="166" fontId="34" fillId="0" borderId="11" xfId="12" applyFont="1" applyBorder="1" applyAlignment="1">
      <alignment horizontal="right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166" fontId="34" fillId="0" borderId="9" xfId="12" applyFont="1" applyBorder="1" applyAlignment="1">
      <alignment horizontal="right" vertical="center" indent="1"/>
    </xf>
    <xf numFmtId="0" fontId="34" fillId="0" borderId="10" xfId="0" applyFont="1" applyBorder="1" applyAlignment="1">
      <alignment horizontal="left" vertical="top" wrapText="1" indent="1"/>
    </xf>
    <xf numFmtId="0" fontId="34" fillId="0" borderId="0" xfId="2" applyFont="1" applyFill="1" applyBorder="1" applyAlignment="1">
      <alignment vertical="center"/>
    </xf>
    <xf numFmtId="0" fontId="35" fillId="6" borderId="5" xfId="2" applyFont="1" applyFill="1" applyBorder="1" applyAlignment="1">
      <alignment horizontal="center" vertical="center"/>
    </xf>
    <xf numFmtId="166" fontId="34" fillId="0" borderId="9" xfId="12" applyFont="1" applyBorder="1" applyAlignment="1">
      <alignment horizontal="right" indent="1"/>
    </xf>
    <xf numFmtId="166" fontId="34" fillId="0" borderId="9" xfId="12" applyFont="1" applyBorder="1" applyAlignment="1"/>
    <xf numFmtId="166" fontId="34" fillId="0" borderId="9" xfId="13" applyNumberFormat="1" applyFont="1" applyFill="1" applyBorder="1" applyAlignment="1">
      <alignment vertical="center" wrapText="1"/>
    </xf>
    <xf numFmtId="166" fontId="34" fillId="0" borderId="9" xfId="12" applyFont="1" applyBorder="1" applyAlignment="1">
      <alignment vertical="center"/>
    </xf>
    <xf numFmtId="166" fontId="34" fillId="0" borderId="9" xfId="13" applyNumberFormat="1" applyFont="1" applyFill="1" applyBorder="1" applyAlignment="1">
      <alignment horizontal="right" vertical="center" wrapText="1"/>
    </xf>
    <xf numFmtId="166" fontId="34" fillId="0" borderId="9" xfId="12" applyFont="1" applyBorder="1" applyAlignment="1">
      <alignment horizontal="right" vertical="center"/>
    </xf>
    <xf numFmtId="0" fontId="35" fillId="8" borderId="6" xfId="2" applyFont="1" applyFill="1" applyBorder="1" applyAlignment="1">
      <alignment horizontal="center" vertical="center"/>
    </xf>
    <xf numFmtId="166" fontId="34" fillId="0" borderId="14" xfId="12" applyFont="1" applyBorder="1" applyAlignment="1">
      <alignment horizontal="right" indent="1"/>
    </xf>
    <xf numFmtId="0" fontId="34" fillId="0" borderId="15" xfId="0" applyFont="1" applyBorder="1" applyAlignment="1">
      <alignment horizontal="left" vertical="top" wrapText="1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14" xfId="12" applyFont="1" applyBorder="1" applyAlignment="1">
      <alignment horizontal="right" vertical="center" indent="1"/>
    </xf>
    <xf numFmtId="0" fontId="35" fillId="8" borderId="5" xfId="2" applyFont="1" applyFill="1" applyBorder="1" applyAlignment="1">
      <alignment horizontal="center" vertical="center"/>
    </xf>
    <xf numFmtId="0" fontId="33" fillId="0" borderId="15" xfId="13" applyFont="1" applyFill="1" applyBorder="1" applyAlignment="1">
      <alignment horizontal="left" vertical="top" wrapText="1" indent="1"/>
    </xf>
    <xf numFmtId="166" fontId="35" fillId="0" borderId="14" xfId="13" applyNumberFormat="1" applyFont="1" applyFill="1" applyBorder="1" applyAlignment="1">
      <alignment horizontal="right" vertical="center" wrapText="1" indent="1"/>
    </xf>
    <xf numFmtId="166" fontId="35" fillId="0" borderId="14" xfId="12" applyFont="1" applyBorder="1" applyAlignment="1">
      <alignment horizontal="right" vertical="center" indent="1"/>
    </xf>
    <xf numFmtId="166" fontId="15" fillId="0" borderId="25" xfId="12" applyFont="1" applyBorder="1" applyAlignment="1">
      <alignment horizontal="right" vertical="center" indent="1"/>
    </xf>
    <xf numFmtId="0" fontId="16" fillId="0" borderId="39" xfId="13" applyFont="1" applyFill="1" applyBorder="1" applyAlignment="1">
      <alignment horizontal="left" vertical="top" wrapText="1" indent="1"/>
    </xf>
    <xf numFmtId="166" fontId="36" fillId="0" borderId="40" xfId="12" applyFont="1" applyBorder="1" applyAlignment="1">
      <alignment horizontal="right" vertical="center" indent="1"/>
    </xf>
    <xf numFmtId="166" fontId="36" fillId="0" borderId="41" xfId="12" applyFont="1" applyBorder="1" applyAlignment="1">
      <alignment horizontal="right" vertical="center" indent="1"/>
    </xf>
    <xf numFmtId="166" fontId="36" fillId="0" borderId="42" xfId="12" applyFont="1" applyBorder="1" applyAlignment="1">
      <alignment horizontal="right" vertical="center" indent="1"/>
    </xf>
    <xf numFmtId="0" fontId="33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left" vertical="center" wrapText="1" indent="1"/>
    </xf>
    <xf numFmtId="0" fontId="38" fillId="0" borderId="10" xfId="13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7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3" fillId="0" borderId="15" xfId="13" applyFont="1" applyFill="1" applyBorder="1" applyAlignment="1">
      <alignment horizontal="center" vertical="center" wrapText="1"/>
    </xf>
    <xf numFmtId="0" fontId="38" fillId="0" borderId="15" xfId="13" applyFont="1" applyFill="1" applyBorder="1" applyAlignment="1">
      <alignment horizontal="center" vertical="center" wrapTex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33" fillId="0" borderId="38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 % – Zvýraznění 1" xfId="29" builtinId="30" customBuiltin="1"/>
    <cellStyle name="20 % – Zvýraznění 2" xfId="32" builtinId="34" customBuiltin="1"/>
    <cellStyle name="20 % – Zvýraznění 3" xfId="36" builtinId="38" customBuiltin="1"/>
    <cellStyle name="20 % – Zvýraznění 4" xfId="40" builtinId="42" customBuiltin="1"/>
    <cellStyle name="20 % – Zvýraznění 5" xfId="43" builtinId="46" customBuiltin="1"/>
    <cellStyle name="20 % – Zvýraznění 6" xfId="47" builtinId="50" customBuiltin="1"/>
    <cellStyle name="40 % – Zvýraznění 1" xfId="1" builtinId="31" customBuiltin="1"/>
    <cellStyle name="40 % – Zvýraznění 2" xfId="33" builtinId="35" customBuiltin="1"/>
    <cellStyle name="40 % – Zvýraznění 3" xfId="37" builtinId="39" customBuiltin="1"/>
    <cellStyle name="40 % – Zvýraznění 4" xfId="41" builtinId="43" customBuiltin="1"/>
    <cellStyle name="40 % – Zvýraznění 5" xfId="44" builtinId="47" customBuiltin="1"/>
    <cellStyle name="40 % – Zvýraznění 6" xfId="48" builtinId="51" customBuiltin="1"/>
    <cellStyle name="60 % – Zvýraznění 1" xfId="30" builtinId="32" customBuiltin="1"/>
    <cellStyle name="60 % – Zvýraznění 2" xfId="34" builtinId="36" customBuiltin="1"/>
    <cellStyle name="60 % – Zvýraznění 3" xfId="38" builtinId="40" customBuiltin="1"/>
    <cellStyle name="60 % – Zvýraznění 4" xfId="42" builtinId="44" customBuiltin="1"/>
    <cellStyle name="60 % – Zvýraznění 5" xfId="45" builtinId="48" customBuiltin="1"/>
    <cellStyle name="60 % – Zvýraznění 6" xfId="49" builtinId="52" customBuiltin="1"/>
    <cellStyle name="Celkem" xfId="28" builtinId="25" customBuiltin="1"/>
    <cellStyle name="Čárka" xfId="6" builtinId="3" customBuiltin="1"/>
    <cellStyle name="Čárky bez des. míst" xfId="7" builtinId="6" customBuiltin="1"/>
    <cellStyle name="Den" xfId="12" xr:uid="{00000000-0005-0000-0000-000008000000}"/>
    <cellStyle name="Kontrolní buňka" xfId="24" builtinId="23" customBuiltin="1"/>
    <cellStyle name="Měna" xfId="8" builtinId="4" customBuiltin="1"/>
    <cellStyle name="Měny bez des. míst" xfId="9" builtinId="7" customBuiltin="1"/>
    <cellStyle name="Nadpis 1" xfId="2" builtinId="16" customBuiltin="1"/>
    <cellStyle name="Nadpis 2" xfId="15" builtinId="17" customBuiltin="1"/>
    <cellStyle name="Nadpis 3" xfId="16" builtinId="18" customBuiltin="1"/>
    <cellStyle name="Nadpis 4" xfId="11" builtinId="19" customBuiltin="1"/>
    <cellStyle name="Název" xfId="5" builtinId="15" customBuiltin="1"/>
    <cellStyle name="Neutrální" xfId="19" builtinId="28" customBuiltin="1"/>
    <cellStyle name="Normální" xfId="0" builtinId="0" customBuiltin="1"/>
    <cellStyle name="Položka nastavení" xfId="14" xr:uid="{00000000-0005-0000-0000-00000F000000}"/>
    <cellStyle name="Poznámka" xfId="26" builtinId="10" customBuiltin="1"/>
    <cellStyle name="Procenta" xfId="10" builtinId="5" customBuiltin="1"/>
    <cellStyle name="Propojená buňka" xfId="23" builtinId="24" customBuiltin="1"/>
    <cellStyle name="Pruhované" xfId="13" xr:uid="{00000000-0005-0000-0000-000003000000}"/>
    <cellStyle name="Správně" xfId="17" builtinId="26" customBuiltin="1"/>
    <cellStyle name="Špatně" xfId="18" builtinId="27" customBuiltin="1"/>
    <cellStyle name="Text upozornění" xfId="25" builtinId="11" customBuiltin="1"/>
    <cellStyle name="Vstup" xfId="20" builtinId="20" customBuiltin="1"/>
    <cellStyle name="Výpočet" xfId="22" builtinId="22" customBuiltin="1"/>
    <cellStyle name="Výstup" xfId="21" builtinId="21" customBuiltin="1"/>
    <cellStyle name="Vysvětlující text" xfId="27" builtinId="53" customBuiltin="1"/>
    <cellStyle name="Zvýraznění 1" xfId="3" builtinId="29" customBuiltin="1"/>
    <cellStyle name="Zvýraznění 2" xfId="31" builtinId="33" customBuiltin="1"/>
    <cellStyle name="Zvýraznění 3" xfId="35" builtinId="37" customBuiltin="1"/>
    <cellStyle name="Zvýraznění 4" xfId="39" builtinId="41" customBuiltin="1"/>
    <cellStyle name="Zvýraznění 5" xfId="4" builtinId="45" customBuiltin="1"/>
    <cellStyle name="Zvýraznění 6" xfId="46" builtinId="49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2" name="Obrázek 1" descr="Nadpis Jaro&#10;&#10;Koláž fotografií ke slovu: Jar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3" name="Obrázek 2" descr="Nadpis Léto&#10;&#10;Koláž fotografií ke slovu: Lé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3" name="Obrázek 2" descr="Nadpis Podzim&#10;&#10;Koláž fotografií ke slovu: Podzim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4" zoomScaleNormal="100" workbookViewId="0">
      <selection activeCell="G13" sqref="G13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2" width="15.59765625" style="1" customWidth="1"/>
    <col min="13" max="13" width="1.59765625" style="1" customWidth="1"/>
    <col min="14" max="16384" width="8.69921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80" t="str">
        <f>"Leden "&amp;KalendářníRok</f>
        <v>Leden 2026</v>
      </c>
      <c r="C2" s="80"/>
      <c r="D2" s="80"/>
      <c r="E2" s="2"/>
      <c r="F2" s="2"/>
      <c r="G2" s="48"/>
      <c r="H2" s="42"/>
    </row>
    <row r="3" spans="2:12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  <c r="K3" s="85" t="s">
        <v>2</v>
      </c>
      <c r="L3" s="85"/>
    </row>
    <row r="4" spans="2:12" s="4" customFormat="1" ht="24" customHeight="1" x14ac:dyDescent="0.35">
      <c r="B4" s="28">
        <f t="array" ref="B4:H4">DnyATýdny+DATE(KalendářníRok,1,1)-WEEKDAY(DATE(KalendářníRok,1,1),(ZačátekTýdne="pondělí")+1)+1</f>
        <v>46020</v>
      </c>
      <c r="C4" s="28">
        <v>46021</v>
      </c>
      <c r="D4" s="28">
        <v>46022</v>
      </c>
      <c r="E4" s="28">
        <v>46023</v>
      </c>
      <c r="F4" s="28">
        <v>46024</v>
      </c>
      <c r="G4" s="51">
        <v>46025</v>
      </c>
      <c r="H4" s="44">
        <v>46026</v>
      </c>
      <c r="K4" s="12" t="s">
        <v>3</v>
      </c>
      <c r="L4" s="12" t="s">
        <v>4</v>
      </c>
    </row>
    <row r="5" spans="2:12" s="10" customFormat="1" ht="56.1" customHeight="1" x14ac:dyDescent="0.25">
      <c r="B5" s="9"/>
      <c r="C5" s="9"/>
      <c r="D5" s="9"/>
      <c r="E5" s="9"/>
      <c r="F5" s="9"/>
      <c r="G5" s="73" t="s">
        <v>7</v>
      </c>
      <c r="H5" s="71" t="s">
        <v>6</v>
      </c>
      <c r="K5" s="13">
        <v>2026</v>
      </c>
      <c r="L5" s="13" t="s">
        <v>5</v>
      </c>
    </row>
    <row r="6" spans="2:12" s="4" customFormat="1" ht="24" customHeight="1" x14ac:dyDescent="0.25">
      <c r="B6" s="30">
        <f t="array" ref="B6:H6">DnyATýdny+DATE(KalendářníRok,1,1)-WEEKDAY(DATE(KalendářníRok,1,1),(ZačátekTýdne="pondělí")+1)+8</f>
        <v>46027</v>
      </c>
      <c r="C6" s="30">
        <v>46028</v>
      </c>
      <c r="D6" s="30">
        <v>46029</v>
      </c>
      <c r="E6" s="30">
        <v>46030</v>
      </c>
      <c r="F6" s="30">
        <v>46031</v>
      </c>
      <c r="G6" s="52">
        <v>46032</v>
      </c>
      <c r="H6" s="45">
        <v>46033</v>
      </c>
    </row>
    <row r="7" spans="2:12" s="10" customFormat="1" ht="56.1" customHeight="1" x14ac:dyDescent="0.25">
      <c r="B7" s="11"/>
      <c r="C7" s="11"/>
      <c r="D7" s="11"/>
      <c r="E7" s="11"/>
      <c r="F7" s="11"/>
      <c r="G7" s="72" t="s">
        <v>7</v>
      </c>
      <c r="H7" s="70" t="s">
        <v>6</v>
      </c>
    </row>
    <row r="8" spans="2:12" s="4" customFormat="1" ht="24" customHeight="1" x14ac:dyDescent="0.25">
      <c r="B8" s="31">
        <f t="array" ref="B8:H8">DnyATýdny+DATE(KalendářníRok,1,1)-WEEKDAY(DATE(KalendářníRok,1,1),(ZačátekTýdne="pondělí")+1)+15</f>
        <v>46034</v>
      </c>
      <c r="C8" s="31">
        <v>46035</v>
      </c>
      <c r="D8" s="31">
        <v>46036</v>
      </c>
      <c r="E8" s="31">
        <v>46037</v>
      </c>
      <c r="F8" s="31">
        <v>46038</v>
      </c>
      <c r="G8" s="53">
        <v>46039</v>
      </c>
      <c r="H8" s="46">
        <v>46040</v>
      </c>
    </row>
    <row r="9" spans="2:12" s="10" customFormat="1" ht="56.1" customHeight="1" x14ac:dyDescent="0.25">
      <c r="B9" s="9"/>
      <c r="C9" s="9"/>
      <c r="D9" s="9"/>
      <c r="E9" s="9"/>
      <c r="F9" s="9"/>
      <c r="G9" s="73" t="s">
        <v>7</v>
      </c>
      <c r="H9" s="73" t="s">
        <v>7</v>
      </c>
    </row>
    <row r="10" spans="2:12" s="4" customFormat="1" ht="24" customHeight="1" x14ac:dyDescent="0.25">
      <c r="B10" s="30">
        <f t="array" ref="B10:H10">DnyATýdny+DATE(KalendářníRok,1,1)-WEEKDAY(DATE(KalendářníRok,1,1),(ZačátekTýdne="pondělí")+1)+22</f>
        <v>46041</v>
      </c>
      <c r="C10" s="30">
        <v>46042</v>
      </c>
      <c r="D10" s="30">
        <v>46043</v>
      </c>
      <c r="E10" s="30">
        <v>46044</v>
      </c>
      <c r="F10" s="30">
        <v>46045</v>
      </c>
      <c r="G10" s="52">
        <v>46046</v>
      </c>
      <c r="H10" s="45">
        <v>46047</v>
      </c>
    </row>
    <row r="11" spans="2:12" s="10" customFormat="1" ht="56.1" customHeight="1" x14ac:dyDescent="0.25">
      <c r="B11" s="11"/>
      <c r="C11" s="11"/>
      <c r="D11" s="11"/>
      <c r="E11" s="11"/>
      <c r="F11" s="11"/>
      <c r="G11" s="74" t="s">
        <v>9</v>
      </c>
      <c r="H11" s="74" t="s">
        <v>7</v>
      </c>
    </row>
    <row r="12" spans="2:12" s="4" customFormat="1" ht="24" customHeight="1" x14ac:dyDescent="0.25">
      <c r="B12" s="31">
        <f t="array" ref="B12:H12">DnyATýdny+DATE(KalendářníRok,1,1)-WEEKDAY(DATE(KalendářníRok,1,1),(ZačátekTýdne="pondělí")+1)+29</f>
        <v>46048</v>
      </c>
      <c r="C12" s="31">
        <v>46049</v>
      </c>
      <c r="D12" s="31">
        <v>46050</v>
      </c>
      <c r="E12" s="31">
        <v>46051</v>
      </c>
      <c r="F12" s="31">
        <v>46052</v>
      </c>
      <c r="G12" s="53">
        <v>46053</v>
      </c>
      <c r="H12" s="46">
        <v>46054</v>
      </c>
    </row>
    <row r="13" spans="2:12" s="10" customFormat="1" ht="56.1" customHeight="1" x14ac:dyDescent="0.25">
      <c r="B13" s="9"/>
      <c r="C13" s="9"/>
      <c r="D13" s="9"/>
      <c r="E13" s="9"/>
      <c r="F13" s="9"/>
      <c r="G13" s="75" t="s">
        <v>6</v>
      </c>
      <c r="H13" s="47"/>
    </row>
    <row r="14" spans="2:12" s="4" customFormat="1" ht="24" customHeight="1" x14ac:dyDescent="0.25">
      <c r="B14" s="30">
        <f t="array" ref="B14:C14">DnyATýdny+DATE(KalendářníRok,1,1)-WEEKDAY(DATE(KalendářníRok,1,1),(ZačátekTýdne="pondělí")+1)+36</f>
        <v>46055</v>
      </c>
      <c r="C14" s="30">
        <v>46056</v>
      </c>
      <c r="D14" s="81" t="s">
        <v>0</v>
      </c>
      <c r="E14" s="81"/>
      <c r="F14" s="81"/>
      <c r="G14" s="81"/>
      <c r="H14" s="82"/>
    </row>
    <row r="15" spans="2:12" s="10" customFormat="1" ht="56.1" customHeight="1" x14ac:dyDescent="0.25">
      <c r="B15" s="11"/>
      <c r="C15" s="11"/>
      <c r="D15" s="83"/>
      <c r="E15" s="83"/>
      <c r="F15" s="83"/>
      <c r="G15" s="83"/>
      <c r="H15" s="84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Ze seznamu vyberte den. Vyberte ZRUŠIT a stisknutím kláves ALT+ŠIPKA DOLŮ otevřete rozevírací seznam, ze kterého vyberete den." prompt="V této buňce vyberte počáteční den týdne. Stisknutím kláves ALT+ŠIPKA DOLŮ zobrazíte rozevírací seznam s možnostmi. Pak na jednu z nich najeďte klávesou ŠIPKA DOLŮ a potvrďte výběr klávesou ENTER." sqref="L5" xr:uid="{00000000-0002-0000-0000-000000000000}">
      <formula1>"neděle, pondělí"</formula1>
    </dataValidation>
    <dataValidation allowBlank="1" showInputMessage="1" showErrorMessage="1" prompt="V tomto sešitu můžete vytvářet vlastní měsíční kalendáře. Na tomto lednovém listu můžete změnit rok a první den týdne pro všechny ostatní měsíce. Každý měsíc je na samostatném listu." sqref="A1" xr:uid="{00000000-0002-0000-0000-000001000000}"/>
    <dataValidation allowBlank="1" showInputMessage="1" showErrorMessage="1" prompt="Do buňky níže zadejte rok." sqref="K4" xr:uid="{00000000-0002-0000-0000-000002000000}"/>
    <dataValidation allowBlank="1" showInputMessage="1" showErrorMessage="1" prompt="V buňce níže vyberte počáteční den týdne." sqref="L4" xr:uid="{00000000-0002-0000-0000-000003000000}"/>
    <dataValidation allowBlank="1" showInputMessage="1" showErrorMessage="1" prompt="Do této buňky zadejte rok." sqref="K5" xr:uid="{00000000-0002-0000-0000-000004000000}"/>
    <dataValidation allowBlank="1" showInputMessage="1" showErrorMessage="1" prompt="Tento řádek obsahuje názvy dní v týdnu tohoto kalendáře. Tato buňka obsahuje den, kterým začíná týden. Pokud chcete změnit první den týdne, zadejte ho do buňky L5 na tomto listu." sqref="B3" xr:uid="{00000000-0002-0000-0000-000005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000-000006000000}"/>
    <dataValidation allowBlank="1" showInputMessage="1" showErrorMessage="1" prompt="Rok v této buňce se aktualizuje automaticky podle roku zadaného v buňce K5. V následujícím kalendáři mají data předchozího a následujícího měsíce světlejší odstín písma." sqref="B2:D2" xr:uid="{00000000-0002-0000-0000-000007000000}"/>
    <dataValidation allowBlank="1" showInputMessage="1" showErrorMessage="1" prompt="Automaticky určený den v týdnu" sqref="C3:H3" xr:uid="{00000000-0002-0000-0000-000008000000}"/>
    <dataValidation allowBlank="1" showInputMessage="1" showErrorMessage="1" prompt="Tento řádek a řádky 7, 9, 11, 13 a 15 obsahují buňky pro zadání denních poznámek ke kalendářnímu dni v předchozí buňce." sqref="B5" xr:uid="{00000000-0002-0000-0000-000009000000}"/>
    <dataValidation allowBlank="1" showInputMessage="1" prompt="Do této buňky zadejte poznámky k měsíci." sqref="D15:H15" xr:uid="{00000000-0002-0000-0000-00000A000000}"/>
    <dataValidation allowBlank="1" showInputMessage="1" prompt="Do buňky níže zadejte poznámky k měsíci." sqref="D14:H14" xr:uid="{00000000-0002-0000-0000-00000B000000}"/>
    <dataValidation allowBlank="1" showInputMessage="1" showErrorMessage="1" prompt="Do následujících buněk zadejte rok a vyberte počáteční den v týdnu. Buňky s nastavením kalendáře se netisknou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9" t="str">
        <f>"Říjen "&amp;KalendářníRok</f>
        <v>Říjen 2026</v>
      </c>
      <c r="C2" s="99"/>
      <c r="D2" s="99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DnyATýdny+DATE(KalendářníRok,10,1)-WEEKDAY(DATE(KalendářníRok,10,1),(ZačátekTýdne="pondělí")+1)+1</f>
        <v>46293</v>
      </c>
      <c r="C4" s="32">
        <v>46294</v>
      </c>
      <c r="D4" s="32">
        <v>46295</v>
      </c>
      <c r="E4" s="32">
        <v>46296</v>
      </c>
      <c r="F4" s="32">
        <v>46297</v>
      </c>
      <c r="G4" s="32">
        <v>46298</v>
      </c>
      <c r="H4" s="32">
        <v>46299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DnyATýdny+DATE(KalendářníRok,10,1)-WEEKDAY(DATE(KalendářníRok,10,1),(ZačátekTýdne="pondělí")+1)+8</f>
        <v>46300</v>
      </c>
      <c r="C6" s="33">
        <v>46301</v>
      </c>
      <c r="D6" s="33">
        <v>46302</v>
      </c>
      <c r="E6" s="33">
        <v>46303</v>
      </c>
      <c r="F6" s="33">
        <v>46304</v>
      </c>
      <c r="G6" s="33">
        <v>46305</v>
      </c>
      <c r="H6" s="33">
        <v>46306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DnyATýdny+DATE(KalendářníRok,10,1)-WEEKDAY(DATE(KalendářníRok,10,1),(ZačátekTýdne="pondělí")+1)+15</f>
        <v>46307</v>
      </c>
      <c r="C8" s="34">
        <v>46308</v>
      </c>
      <c r="D8" s="34">
        <v>46309</v>
      </c>
      <c r="E8" s="34">
        <v>46310</v>
      </c>
      <c r="F8" s="34">
        <v>46311</v>
      </c>
      <c r="G8" s="34">
        <v>46312</v>
      </c>
      <c r="H8" s="34">
        <v>46313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DnyATýdny+DATE(KalendářníRok,10,1)-WEEKDAY(DATE(KalendářníRok,10,1),(ZačátekTýdne="pondělí")+1)+22</f>
        <v>46314</v>
      </c>
      <c r="C10" s="33">
        <v>46315</v>
      </c>
      <c r="D10" s="33">
        <v>46316</v>
      </c>
      <c r="E10" s="33">
        <v>46317</v>
      </c>
      <c r="F10" s="33">
        <v>46318</v>
      </c>
      <c r="G10" s="33">
        <v>46319</v>
      </c>
      <c r="H10" s="33">
        <v>46320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DnyATýdny+DATE(KalendářníRok,10,1)-WEEKDAY(DATE(KalendářníRok,10,1),(ZačátekTýdne="pondělí")+1)+29</f>
        <v>46321</v>
      </c>
      <c r="C12" s="34">
        <v>46322</v>
      </c>
      <c r="D12" s="34">
        <v>46323</v>
      </c>
      <c r="E12" s="34">
        <v>46324</v>
      </c>
      <c r="F12" s="34">
        <v>46325</v>
      </c>
      <c r="G12" s="34">
        <v>46326</v>
      </c>
      <c r="H12" s="34">
        <v>46327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DnyATýdny+DATE(KalendářníRok,10,1)-WEEKDAY(DATE(KalendářníRok,10,1),(ZačátekTýdne="pondělí")+1)+36</f>
        <v>46328</v>
      </c>
      <c r="C14" s="33">
        <v>46329</v>
      </c>
      <c r="D14" s="100" t="s">
        <v>0</v>
      </c>
      <c r="E14" s="100"/>
      <c r="F14" s="100"/>
      <c r="G14" s="100"/>
      <c r="H14" s="101"/>
    </row>
    <row r="15" spans="2:9" s="10" customFormat="1" ht="56.1" customHeight="1" x14ac:dyDescent="0.25">
      <c r="B15" s="26"/>
      <c r="C15" s="26"/>
      <c r="D15" s="102"/>
      <c r="E15" s="102"/>
      <c r="F15" s="102"/>
      <c r="G15" s="102"/>
      <c r="H15" s="103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900-000000000000}"/>
    <dataValidation allowBlank="1" showInputMessage="1" showErrorMessage="1" prompt="Říjnový měsíční kalendář" sqref="A1" xr:uid="{00000000-0002-0000-09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9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900-000003000000}"/>
    <dataValidation allowBlank="1" showInputMessage="1" prompt="Do buňky níže zadejte poznámky k měsíci." sqref="D14:H14" xr:uid="{00000000-0002-0000-0900-000004000000}"/>
    <dataValidation allowBlank="1" showInputMessage="1" prompt="Do této buňky zadejte poznámky k měsíci." sqref="D15:H15" xr:uid="{00000000-0002-0000-09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9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9" t="str">
        <f>"Listopad "&amp;KalendářníRok</f>
        <v>Listopad 2026</v>
      </c>
      <c r="C2" s="99"/>
      <c r="D2" s="99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DnyATýdny+DATE(KalendářníRok,11,1)-WEEKDAY(DATE(KalendářníRok,11,1),(ZačátekTýdne="pondělí")+1)+1</f>
        <v>46321</v>
      </c>
      <c r="C4" s="32">
        <v>46322</v>
      </c>
      <c r="D4" s="32">
        <v>46323</v>
      </c>
      <c r="E4" s="32">
        <v>46324</v>
      </c>
      <c r="F4" s="32">
        <v>46325</v>
      </c>
      <c r="G4" s="32">
        <v>46326</v>
      </c>
      <c r="H4" s="32">
        <v>46327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DnyATýdny+DATE(KalendářníRok,11,1)-WEEKDAY(DATE(KalendářníRok,11,1),(ZačátekTýdne="pondělí")+1)+8</f>
        <v>46328</v>
      </c>
      <c r="C6" s="33">
        <v>46329</v>
      </c>
      <c r="D6" s="33">
        <v>46330</v>
      </c>
      <c r="E6" s="33">
        <v>46331</v>
      </c>
      <c r="F6" s="33">
        <v>46332</v>
      </c>
      <c r="G6" s="33">
        <v>46333</v>
      </c>
      <c r="H6" s="33">
        <v>46334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DnyATýdny+DATE(KalendářníRok,11,1)-WEEKDAY(DATE(KalendářníRok,11,1),(ZačátekTýdne="pondělí")+1)+15</f>
        <v>46335</v>
      </c>
      <c r="C8" s="34">
        <v>46336</v>
      </c>
      <c r="D8" s="34">
        <v>46337</v>
      </c>
      <c r="E8" s="34">
        <v>46338</v>
      </c>
      <c r="F8" s="34">
        <v>46339</v>
      </c>
      <c r="G8" s="34">
        <v>46340</v>
      </c>
      <c r="H8" s="34">
        <v>46341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DnyATýdny+DATE(KalendářníRok,11,1)-WEEKDAY(DATE(KalendářníRok,11,1),(ZačátekTýdne="pondělí")+1)+22</f>
        <v>46342</v>
      </c>
      <c r="C10" s="33">
        <v>46343</v>
      </c>
      <c r="D10" s="33">
        <v>46344</v>
      </c>
      <c r="E10" s="33">
        <v>46345</v>
      </c>
      <c r="F10" s="33">
        <v>46346</v>
      </c>
      <c r="G10" s="33">
        <v>46347</v>
      </c>
      <c r="H10" s="33">
        <v>46348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DnyATýdny+DATE(KalendářníRok,11,1)-WEEKDAY(DATE(KalendářníRok,11,1),(ZačátekTýdne="pondělí")+1)+29</f>
        <v>46349</v>
      </c>
      <c r="C12" s="34">
        <v>46350</v>
      </c>
      <c r="D12" s="34">
        <v>46351</v>
      </c>
      <c r="E12" s="34">
        <v>46352</v>
      </c>
      <c r="F12" s="34">
        <v>46353</v>
      </c>
      <c r="G12" s="34">
        <v>46354</v>
      </c>
      <c r="H12" s="34">
        <v>46355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DnyATýdny+DATE(KalendářníRok,11,1)-WEEKDAY(DATE(KalendářníRok,11,1),(ZačátekTýdne="pondělí")+1)+36</f>
        <v>46356</v>
      </c>
      <c r="C14" s="33">
        <v>46357</v>
      </c>
      <c r="D14" s="100" t="s">
        <v>0</v>
      </c>
      <c r="E14" s="100"/>
      <c r="F14" s="100"/>
      <c r="G14" s="100"/>
      <c r="H14" s="101"/>
    </row>
    <row r="15" spans="2:9" s="10" customFormat="1" ht="56.1" customHeight="1" x14ac:dyDescent="0.25">
      <c r="B15" s="26"/>
      <c r="C15" s="26"/>
      <c r="D15" s="102"/>
      <c r="E15" s="102"/>
      <c r="F15" s="102"/>
      <c r="G15" s="102"/>
      <c r="H15" s="103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A00-000000000000}"/>
    <dataValidation allowBlank="1" showInputMessage="1" showErrorMessage="1" prompt="Listopadový měsíční kalendář" sqref="A1" xr:uid="{00000000-0002-0000-0A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A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A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A00-000004000000}"/>
    <dataValidation allowBlank="1" showInputMessage="1" prompt="Do této buňky zadejte poznámky k měsíci." sqref="D15:H15" xr:uid="{00000000-0002-0000-0A00-000005000000}"/>
    <dataValidation allowBlank="1" showInputMessage="1" prompt="Do buňky níže zadejte poznámky k měsíci." sqref="D14:H14" xr:uid="{00000000-0002-0000-0A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0" t="str">
        <f>"Prosinec "&amp;KalendářníRok</f>
        <v>Prosinec 2026</v>
      </c>
      <c r="C2" s="80"/>
      <c r="D2" s="80"/>
      <c r="E2" s="2"/>
      <c r="F2" s="2"/>
      <c r="G2" s="2"/>
      <c r="H2" s="3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6" t="str">
        <f t="shared" si="0"/>
        <v>sobota</v>
      </c>
      <c r="H3" s="7" t="str">
        <f t="shared" si="0"/>
        <v>neděle</v>
      </c>
    </row>
    <row r="4" spans="2:9" s="4" customFormat="1" ht="24" customHeight="1" x14ac:dyDescent="0.25">
      <c r="B4" s="28">
        <f t="array" ref="B4:H4">DnyATýdny+DATE(KalendářníRok,12,1)-WEEKDAY(DATE(KalendářníRok,12,1),(ZačátekTýdne="pondělí")+1)+1</f>
        <v>46356</v>
      </c>
      <c r="C4" s="28">
        <v>46357</v>
      </c>
      <c r="D4" s="28">
        <v>46358</v>
      </c>
      <c r="E4" s="28">
        <v>46359</v>
      </c>
      <c r="F4" s="28">
        <v>46360</v>
      </c>
      <c r="G4" s="28">
        <v>46361</v>
      </c>
      <c r="H4" s="29">
        <v>46362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0">
        <f t="array" ref="B6:H6">DnyATýdny+DATE(KalendářníRok,12,1)-WEEKDAY(DATE(KalendářníRok,12,1),(ZačátekTýdne="pondělí")+1)+8</f>
        <v>46363</v>
      </c>
      <c r="C6" s="30">
        <v>46364</v>
      </c>
      <c r="D6" s="30">
        <v>46365</v>
      </c>
      <c r="E6" s="30">
        <v>46366</v>
      </c>
      <c r="F6" s="30">
        <v>46367</v>
      </c>
      <c r="G6" s="30">
        <v>46368</v>
      </c>
      <c r="H6" s="30">
        <v>46369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1">
        <f t="array" ref="B8:H8">DnyATýdny+DATE(KalendářníRok,12,1)-WEEKDAY(DATE(KalendářníRok,12,1),(ZačátekTýdne="pondělí")+1)+15</f>
        <v>46370</v>
      </c>
      <c r="C8" s="31">
        <v>46371</v>
      </c>
      <c r="D8" s="31">
        <v>46372</v>
      </c>
      <c r="E8" s="31">
        <v>46373</v>
      </c>
      <c r="F8" s="31">
        <v>46374</v>
      </c>
      <c r="G8" s="31">
        <v>46375</v>
      </c>
      <c r="H8" s="31">
        <v>46376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0">
        <f t="array" ref="B10:H10">DnyATýdny+DATE(KalendářníRok,12,1)-WEEKDAY(DATE(KalendářníRok,12,1),(ZačátekTýdne="pondělí")+1)+22</f>
        <v>46377</v>
      </c>
      <c r="C10" s="30">
        <v>46378</v>
      </c>
      <c r="D10" s="30">
        <v>46379</v>
      </c>
      <c r="E10" s="30">
        <v>46380</v>
      </c>
      <c r="F10" s="30">
        <v>46381</v>
      </c>
      <c r="G10" s="30">
        <v>46382</v>
      </c>
      <c r="H10" s="30">
        <v>46383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31">
        <f t="array" ref="B12:H12">DnyATýdny+DATE(KalendářníRok,12,1)-WEEKDAY(DATE(KalendářníRok,12,1),(ZačátekTýdne="pondělí")+1)+29</f>
        <v>46384</v>
      </c>
      <c r="C12" s="31">
        <v>46385</v>
      </c>
      <c r="D12" s="31">
        <v>46386</v>
      </c>
      <c r="E12" s="31">
        <v>46387</v>
      </c>
      <c r="F12" s="31">
        <v>46388</v>
      </c>
      <c r="G12" s="31">
        <v>46389</v>
      </c>
      <c r="H12" s="31">
        <v>46390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0">
        <f t="array" ref="B14:C14">DnyATýdny+DATE(KalendářníRok,12,1)-WEEKDAY(DATE(KalendářníRok,12,1),(ZačátekTýdne="pondělí")+1)+36</f>
        <v>46391</v>
      </c>
      <c r="C14" s="30">
        <v>46392</v>
      </c>
      <c r="D14" s="81" t="s">
        <v>0</v>
      </c>
      <c r="E14" s="81"/>
      <c r="F14" s="81"/>
      <c r="G14" s="81"/>
      <c r="H14" s="82"/>
    </row>
    <row r="15" spans="2:9" s="10" customFormat="1" ht="56.1" customHeight="1" x14ac:dyDescent="0.25">
      <c r="B15" s="11"/>
      <c r="C15" s="11"/>
      <c r="D15" s="83"/>
      <c r="E15" s="83"/>
      <c r="F15" s="83"/>
      <c r="G15" s="83"/>
      <c r="H15" s="84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B00-000000000000}"/>
    <dataValidation allowBlank="1" showInputMessage="1" showErrorMessage="1" prompt="Prosincový měsíční kalendář" sqref="A1" xr:uid="{00000000-0002-0000-0B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B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B00-000003000000}"/>
    <dataValidation allowBlank="1" showInputMessage="1" prompt="Do buňky níže zadejte poznámky k měsíci." sqref="D14:H14" xr:uid="{00000000-0002-0000-0B00-000004000000}"/>
    <dataValidation allowBlank="1" showInputMessage="1" prompt="Do této buňky zadejte poznámky k měsíci." sqref="D15:H15" xr:uid="{00000000-0002-0000-0B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B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>
      <selection activeCell="H7" sqref="H7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0" t="str">
        <f>"Únor "&amp;KalendářníRok</f>
        <v>Únor 2026</v>
      </c>
      <c r="C2" s="80"/>
      <c r="D2" s="80"/>
      <c r="E2" s="2"/>
      <c r="F2" s="2"/>
      <c r="G2" s="48"/>
      <c r="H2" s="42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</row>
    <row r="4" spans="2:9" s="4" customFormat="1" ht="24" customHeight="1" x14ac:dyDescent="0.35">
      <c r="B4" s="28">
        <f t="array" ref="B4:H4">DnyATýdny+DATE(KalendářníRok,2,1)-WEEKDAY(DATE(KalendářníRok,2,1),(ZačátekTýdne="pondělí")+1)+1</f>
        <v>46048</v>
      </c>
      <c r="C4" s="28">
        <v>46049</v>
      </c>
      <c r="D4" s="28">
        <v>46050</v>
      </c>
      <c r="E4" s="28">
        <v>46051</v>
      </c>
      <c r="F4" s="28">
        <v>46052</v>
      </c>
      <c r="G4" s="50">
        <v>46053</v>
      </c>
      <c r="H4" s="44">
        <v>46054</v>
      </c>
    </row>
    <row r="5" spans="2:9" s="10" customFormat="1" ht="56.1" customHeight="1" x14ac:dyDescent="0.25">
      <c r="B5" s="9"/>
      <c r="C5" s="9"/>
      <c r="D5" s="9"/>
      <c r="E5" s="9"/>
      <c r="F5" s="9"/>
      <c r="G5" s="75" t="s">
        <v>8</v>
      </c>
      <c r="H5" s="75" t="s">
        <v>8</v>
      </c>
    </row>
    <row r="6" spans="2:9" s="4" customFormat="1" ht="24" customHeight="1" x14ac:dyDescent="0.25">
      <c r="B6" s="30">
        <f t="array" ref="B6:H6">DnyATýdny+DATE(KalendářníRok,2,1)-WEEKDAY(DATE(KalendářníRok,2,1),(ZačátekTýdne="pondělí")+1)+8</f>
        <v>46055</v>
      </c>
      <c r="C6" s="30">
        <v>46056</v>
      </c>
      <c r="D6" s="30">
        <v>46057</v>
      </c>
      <c r="E6" s="30">
        <v>46058</v>
      </c>
      <c r="F6" s="30">
        <v>46059</v>
      </c>
      <c r="G6" s="45">
        <v>46060</v>
      </c>
      <c r="H6" s="54">
        <v>46061</v>
      </c>
    </row>
    <row r="7" spans="2:9" s="10" customFormat="1" ht="56.1" customHeight="1" x14ac:dyDescent="0.25">
      <c r="B7" s="11"/>
      <c r="C7" s="11"/>
      <c r="D7" s="11"/>
      <c r="E7" s="11"/>
      <c r="F7" s="11"/>
      <c r="G7" s="72" t="s">
        <v>7</v>
      </c>
      <c r="H7" s="72" t="s">
        <v>7</v>
      </c>
    </row>
    <row r="8" spans="2:9" s="4" customFormat="1" ht="24" customHeight="1" x14ac:dyDescent="0.25">
      <c r="B8" s="31">
        <f t="array" ref="B8:H8">DnyATýdny+DATE(KalendářníRok,2,1)-WEEKDAY(DATE(KalendářníRok,2,1),(ZačátekTýdne="pondělí")+1)+15</f>
        <v>46062</v>
      </c>
      <c r="C8" s="31">
        <v>46063</v>
      </c>
      <c r="D8" s="31">
        <v>46064</v>
      </c>
      <c r="E8" s="31">
        <v>46065</v>
      </c>
      <c r="F8" s="31">
        <v>46066</v>
      </c>
      <c r="G8" s="46">
        <v>46067</v>
      </c>
      <c r="H8" s="55">
        <v>46068</v>
      </c>
    </row>
    <row r="9" spans="2:9" s="10" customFormat="1" ht="56.1" customHeight="1" x14ac:dyDescent="0.25">
      <c r="B9" s="9"/>
      <c r="C9" s="9"/>
      <c r="D9" s="9"/>
      <c r="E9" s="9"/>
      <c r="F9" s="9"/>
      <c r="G9" s="73" t="s">
        <v>7</v>
      </c>
      <c r="H9" s="73" t="s">
        <v>7</v>
      </c>
    </row>
    <row r="10" spans="2:9" s="4" customFormat="1" ht="24" customHeight="1" x14ac:dyDescent="0.25">
      <c r="B10" s="30">
        <f t="array" ref="B10:H10">DnyATýdny+DATE(KalendářníRok,2,1)-WEEKDAY(DATE(KalendářníRok,2,1),(ZačátekTýdne="pondělí")+1)+22</f>
        <v>46069</v>
      </c>
      <c r="C10" s="30">
        <v>46070</v>
      </c>
      <c r="D10" s="30">
        <v>46071</v>
      </c>
      <c r="E10" s="30">
        <v>46072</v>
      </c>
      <c r="F10" s="30">
        <v>46073</v>
      </c>
      <c r="G10" s="45">
        <v>46074</v>
      </c>
      <c r="H10" s="54">
        <v>46075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72" t="s">
        <v>7</v>
      </c>
      <c r="H11" s="72" t="s">
        <v>7</v>
      </c>
    </row>
    <row r="12" spans="2:9" s="4" customFormat="1" ht="24" customHeight="1" x14ac:dyDescent="0.25">
      <c r="B12" s="31">
        <f t="array" ref="B12:H12">DnyATýdny+DATE(KalendářníRok,2,1)-WEEKDAY(DATE(KalendářníRok,2,1),(ZačátekTýdne="pondělí")+1)+29</f>
        <v>46076</v>
      </c>
      <c r="C12" s="31">
        <v>46077</v>
      </c>
      <c r="D12" s="31">
        <v>46078</v>
      </c>
      <c r="E12" s="31">
        <v>46079</v>
      </c>
      <c r="F12" s="31">
        <v>46080</v>
      </c>
      <c r="G12" s="46">
        <v>46081</v>
      </c>
      <c r="H12" s="55">
        <v>46082</v>
      </c>
    </row>
    <row r="13" spans="2:9" s="10" customFormat="1" ht="56.1" customHeight="1" x14ac:dyDescent="0.25">
      <c r="B13" s="9"/>
      <c r="C13" s="9"/>
      <c r="D13" s="9"/>
      <c r="E13" s="9"/>
      <c r="F13" s="9"/>
      <c r="G13" s="73" t="s">
        <v>7</v>
      </c>
      <c r="H13" s="73" t="s">
        <v>7</v>
      </c>
    </row>
    <row r="14" spans="2:9" s="4" customFormat="1" ht="24" customHeight="1" x14ac:dyDescent="0.25">
      <c r="B14" s="30">
        <f t="array" ref="B14:C14">DnyATýdny+DATE(KalendářníRok,2,1)-WEEKDAY(DATE(KalendářníRok,2,1),(ZačátekTýdne="pondělí")+1)+36</f>
        <v>46083</v>
      </c>
      <c r="C14" s="30">
        <v>46084</v>
      </c>
      <c r="D14" s="81" t="s">
        <v>0</v>
      </c>
      <c r="E14" s="81"/>
      <c r="F14" s="81"/>
      <c r="G14" s="81"/>
      <c r="H14" s="82"/>
    </row>
    <row r="15" spans="2:9" s="10" customFormat="1" ht="56.1" customHeight="1" x14ac:dyDescent="0.25">
      <c r="B15" s="11"/>
      <c r="C15" s="11"/>
      <c r="D15" s="83"/>
      <c r="E15" s="83"/>
      <c r="F15" s="83"/>
      <c r="G15" s="83"/>
      <c r="H15" s="84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1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100-000001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100-000002000000}"/>
    <dataValidation allowBlank="1" showInputMessage="1" showErrorMessage="1" prompt="Únorový měsíční kalendář" sqref="A1" xr:uid="{00000000-0002-0000-0100-000003000000}"/>
    <dataValidation allowBlank="1" showInputMessage="1" prompt="Do buňky níže zadejte poznámky k měsíci." sqref="D14:H14" xr:uid="{00000000-0002-0000-0100-000004000000}"/>
    <dataValidation allowBlank="1" showInputMessage="1" prompt="Do této buňky zadejte poznámky k měsíci." sqref="D15:H15" xr:uid="{00000000-0002-0000-01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1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topLeftCell="A4" zoomScaleNormal="100" workbookViewId="0">
      <selection activeCell="G13" sqref="G13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6" t="str">
        <f>"Březen "&amp;KalendářníRok</f>
        <v>Březen 2026</v>
      </c>
      <c r="C2" s="86"/>
      <c r="D2" s="86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DnyATýdny+DATE(KalendářníRok,3,1)-WEEKDAY(DATE(KalendářníRok,3,1),(ZačátekTýdne="pondělí")+1)+1</f>
        <v>46076</v>
      </c>
      <c r="C4" s="38">
        <v>46077</v>
      </c>
      <c r="D4" s="38">
        <v>46078</v>
      </c>
      <c r="E4" s="38">
        <v>46079</v>
      </c>
      <c r="F4" s="38">
        <v>46080</v>
      </c>
      <c r="G4" s="57">
        <v>46081</v>
      </c>
      <c r="H4" s="57">
        <v>46082</v>
      </c>
    </row>
    <row r="5" spans="2:9" s="10" customFormat="1" ht="56.1" customHeight="1" x14ac:dyDescent="0.25">
      <c r="B5" s="20"/>
      <c r="C5" s="20"/>
      <c r="D5" s="20"/>
      <c r="E5" s="20"/>
      <c r="F5" s="20"/>
      <c r="G5" s="77" t="s">
        <v>7</v>
      </c>
      <c r="H5" s="76" t="s">
        <v>8</v>
      </c>
    </row>
    <row r="6" spans="2:9" s="4" customFormat="1" ht="24" customHeight="1" x14ac:dyDescent="0.25">
      <c r="B6" s="39">
        <f t="array" ref="B6:H6">DnyATýdny+DATE(KalendářníRok,3,1)-WEEKDAY(DATE(KalendářníRok,3,1),(ZačátekTýdne="pondělí")+1)+8</f>
        <v>46083</v>
      </c>
      <c r="C6" s="39">
        <v>46084</v>
      </c>
      <c r="D6" s="39">
        <v>46085</v>
      </c>
      <c r="E6" s="39">
        <v>46086</v>
      </c>
      <c r="F6" s="39">
        <v>46087</v>
      </c>
      <c r="G6" s="59">
        <v>46088</v>
      </c>
      <c r="H6" s="59">
        <v>46089</v>
      </c>
    </row>
    <row r="7" spans="2:9" s="10" customFormat="1" ht="56.1" customHeight="1" x14ac:dyDescent="0.25">
      <c r="B7" s="19"/>
      <c r="C7" s="19"/>
      <c r="D7" s="19"/>
      <c r="E7" s="19"/>
      <c r="F7" s="19"/>
      <c r="G7" s="78" t="s">
        <v>8</v>
      </c>
      <c r="H7" s="78" t="s">
        <v>8</v>
      </c>
    </row>
    <row r="8" spans="2:9" s="4" customFormat="1" ht="24" customHeight="1" x14ac:dyDescent="0.25">
      <c r="B8" s="40">
        <f t="array" ref="B8:H8">DnyATýdny+DATE(KalendářníRok,3,1)-WEEKDAY(DATE(KalendářníRok,3,1),(ZačátekTýdne="pondělí")+1)+15</f>
        <v>46090</v>
      </c>
      <c r="C8" s="40">
        <v>46091</v>
      </c>
      <c r="D8" s="40">
        <v>46092</v>
      </c>
      <c r="E8" s="40">
        <v>46093</v>
      </c>
      <c r="F8" s="40">
        <v>46094</v>
      </c>
      <c r="G8" s="60">
        <v>46095</v>
      </c>
      <c r="H8" s="60">
        <v>46096</v>
      </c>
    </row>
    <row r="9" spans="2:9" s="10" customFormat="1" ht="56.1" customHeight="1" x14ac:dyDescent="0.25">
      <c r="B9" s="20"/>
      <c r="C9" s="20"/>
      <c r="D9" s="20"/>
      <c r="E9" s="20"/>
      <c r="F9" s="20"/>
      <c r="G9" s="76" t="s">
        <v>8</v>
      </c>
      <c r="H9" s="76" t="s">
        <v>8</v>
      </c>
    </row>
    <row r="10" spans="2:9" s="4" customFormat="1" ht="24" customHeight="1" x14ac:dyDescent="0.25">
      <c r="B10" s="39">
        <f t="array" ref="B10:H10">DnyATýdny+DATE(KalendářníRok,3,1)-WEEKDAY(DATE(KalendářníRok,3,1),(ZačátekTýdne="pondělí")+1)+22</f>
        <v>46097</v>
      </c>
      <c r="C10" s="39">
        <v>46098</v>
      </c>
      <c r="D10" s="39">
        <v>46099</v>
      </c>
      <c r="E10" s="39">
        <v>46100</v>
      </c>
      <c r="F10" s="39">
        <v>46101</v>
      </c>
      <c r="G10" s="59">
        <v>46102</v>
      </c>
      <c r="H10" s="59">
        <v>46103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8" t="s">
        <v>8</v>
      </c>
      <c r="H11" s="62" t="s">
        <v>8</v>
      </c>
    </row>
    <row r="12" spans="2:9" s="4" customFormat="1" ht="24" customHeight="1" x14ac:dyDescent="0.25">
      <c r="B12" s="40">
        <f t="array" ref="B12:H12">DnyATýdny+DATE(KalendářníRok,3,1)-WEEKDAY(DATE(KalendářníRok,3,1),(ZačátekTýdne="pondělí")+1)+29</f>
        <v>46104</v>
      </c>
      <c r="C12" s="40">
        <v>46105</v>
      </c>
      <c r="D12" s="40">
        <v>46106</v>
      </c>
      <c r="E12" s="40">
        <v>46107</v>
      </c>
      <c r="F12" s="40">
        <v>46108</v>
      </c>
      <c r="G12" s="60">
        <v>46109</v>
      </c>
      <c r="H12" s="60">
        <v>46110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6" t="s">
        <v>8</v>
      </c>
      <c r="H13" s="76" t="s">
        <v>8</v>
      </c>
    </row>
    <row r="14" spans="2:9" s="4" customFormat="1" ht="24" customHeight="1" x14ac:dyDescent="0.25">
      <c r="B14" s="39">
        <f t="array" ref="B14:C14">DnyATýdny+DATE(KalendářníRok,3,1)-WEEKDAY(DATE(KalendářníRok,3,1),(ZačátekTýdne="pondělí")+1)+36</f>
        <v>46111</v>
      </c>
      <c r="C14" s="39">
        <v>46112</v>
      </c>
      <c r="D14" s="87" t="s">
        <v>0</v>
      </c>
      <c r="E14" s="87"/>
      <c r="F14" s="87"/>
      <c r="G14" s="87"/>
      <c r="H14" s="88"/>
    </row>
    <row r="15" spans="2:9" s="10" customFormat="1" ht="56.1" customHeight="1" x14ac:dyDescent="0.25">
      <c r="B15" s="19"/>
      <c r="C15" s="19"/>
      <c r="D15" s="89"/>
      <c r="E15" s="89"/>
      <c r="F15" s="89"/>
      <c r="G15" s="89"/>
      <c r="H15" s="90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Březnový měsíční kalendář" sqref="A1" xr:uid="{00000000-0002-0000-02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200-000001000000}"/>
    <dataValidation allowBlank="1" showInputMessage="1" showErrorMessage="1" prompt="Automaticky určený den v týdnu" sqref="C3:H3" xr:uid="{00000000-0002-0000-02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2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200-000004000000}"/>
    <dataValidation allowBlank="1" showInputMessage="1" prompt="Do této buňky zadejte poznámky k měsíci." sqref="D15:H15" xr:uid="{00000000-0002-0000-0200-000005000000}"/>
    <dataValidation allowBlank="1" showInputMessage="1" prompt="Do buňky níže zadejte poznámky k měsíci." sqref="D14:H14" xr:uid="{00000000-0002-0000-02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>
      <selection activeCell="F7" sqref="F7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6" t="str">
        <f>"Duben "&amp;KalendářníRok</f>
        <v>Duben 2026</v>
      </c>
      <c r="C2" s="86"/>
      <c r="D2" s="86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DnyATýdny+DATE(KalendářníRok,4,1)-WEEKDAY(DATE(KalendářníRok,4,1),(ZačátekTýdne="pondělí")+1)+1</f>
        <v>46111</v>
      </c>
      <c r="C4" s="38">
        <v>46112</v>
      </c>
      <c r="D4" s="38">
        <v>46113</v>
      </c>
      <c r="E4" s="38">
        <v>46114</v>
      </c>
      <c r="F4" s="38">
        <v>46115</v>
      </c>
      <c r="G4" s="57">
        <v>46116</v>
      </c>
      <c r="H4" s="57">
        <v>46117</v>
      </c>
    </row>
    <row r="5" spans="2:9" s="10" customFormat="1" ht="56.1" customHeight="1" x14ac:dyDescent="0.25">
      <c r="B5" s="20"/>
      <c r="C5" s="20"/>
      <c r="D5" s="20"/>
      <c r="E5" s="20"/>
      <c r="F5" s="20"/>
      <c r="G5" s="77" t="s">
        <v>7</v>
      </c>
      <c r="H5" s="76" t="s">
        <v>8</v>
      </c>
    </row>
    <row r="6" spans="2:9" s="4" customFormat="1" ht="24" customHeight="1" x14ac:dyDescent="0.25">
      <c r="B6" s="39">
        <f t="array" ref="B6:H6">DnyATýdny+DATE(KalendářníRok,4,1)-WEEKDAY(DATE(KalendářníRok,4,1),(ZačátekTýdne="pondělí")+1)+8</f>
        <v>46118</v>
      </c>
      <c r="C6" s="39">
        <v>46119</v>
      </c>
      <c r="D6" s="39">
        <v>46120</v>
      </c>
      <c r="E6" s="39">
        <v>46121</v>
      </c>
      <c r="F6" s="39">
        <v>46122</v>
      </c>
      <c r="G6" s="59">
        <v>46123</v>
      </c>
      <c r="H6" s="63">
        <v>46124</v>
      </c>
    </row>
    <row r="7" spans="2:9" s="10" customFormat="1" ht="56.1" customHeight="1" x14ac:dyDescent="0.25">
      <c r="B7" s="19"/>
      <c r="C7" s="19"/>
      <c r="D7" s="19"/>
      <c r="E7" s="19"/>
      <c r="F7" s="19"/>
      <c r="G7" s="79" t="s">
        <v>7</v>
      </c>
      <c r="H7" s="78" t="s">
        <v>8</v>
      </c>
    </row>
    <row r="8" spans="2:9" s="4" customFormat="1" ht="24" customHeight="1" x14ac:dyDescent="0.25">
      <c r="B8" s="40">
        <f t="array" ref="B8:H8">DnyATýdny+DATE(KalendářníRok,4,1)-WEEKDAY(DATE(KalendářníRok,4,1),(ZačátekTýdne="pondělí")+1)+15</f>
        <v>46125</v>
      </c>
      <c r="C8" s="40">
        <v>46126</v>
      </c>
      <c r="D8" s="40">
        <v>46127</v>
      </c>
      <c r="E8" s="40">
        <v>46128</v>
      </c>
      <c r="F8" s="40">
        <v>46129</v>
      </c>
      <c r="G8" s="60">
        <v>46130</v>
      </c>
      <c r="H8" s="64">
        <v>46131</v>
      </c>
    </row>
    <row r="9" spans="2:9" s="10" customFormat="1" ht="56.1" customHeight="1" x14ac:dyDescent="0.25">
      <c r="B9" s="20"/>
      <c r="C9" s="20"/>
      <c r="D9" s="20"/>
      <c r="E9" s="20"/>
      <c r="F9" s="20"/>
      <c r="G9" s="76" t="s">
        <v>8</v>
      </c>
      <c r="H9" s="76" t="s">
        <v>8</v>
      </c>
    </row>
    <row r="10" spans="2:9" s="4" customFormat="1" ht="24" customHeight="1" x14ac:dyDescent="0.25">
      <c r="B10" s="39">
        <f t="array" ref="B10:H10">DnyATýdny+DATE(KalendářníRok,4,1)-WEEKDAY(DATE(KalendářníRok,4,1),(ZačátekTýdne="pondělí")+1)+22</f>
        <v>46132</v>
      </c>
      <c r="C10" s="39">
        <v>46133</v>
      </c>
      <c r="D10" s="39">
        <v>46134</v>
      </c>
      <c r="E10" s="39">
        <v>46135</v>
      </c>
      <c r="F10" s="39">
        <v>46136</v>
      </c>
      <c r="G10" s="59">
        <v>46137</v>
      </c>
      <c r="H10" s="63">
        <v>46138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8" t="s">
        <v>8</v>
      </c>
      <c r="H11" s="78" t="s">
        <v>8</v>
      </c>
    </row>
    <row r="12" spans="2:9" s="4" customFormat="1" ht="24" customHeight="1" x14ac:dyDescent="0.25">
      <c r="B12" s="40">
        <f t="array" ref="B12:H12">DnyATýdny+DATE(KalendářníRok,4,1)-WEEKDAY(DATE(KalendářníRok,4,1),(ZačátekTýdne="pondělí")+1)+29</f>
        <v>46139</v>
      </c>
      <c r="C12" s="40">
        <v>46140</v>
      </c>
      <c r="D12" s="40">
        <v>46141</v>
      </c>
      <c r="E12" s="40">
        <v>46142</v>
      </c>
      <c r="F12" s="40">
        <v>46143</v>
      </c>
      <c r="G12" s="60">
        <v>46144</v>
      </c>
      <c r="H12" s="60">
        <v>46145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58"/>
      <c r="H13" s="58"/>
    </row>
    <row r="14" spans="2:9" s="4" customFormat="1" ht="24" customHeight="1" x14ac:dyDescent="0.25">
      <c r="B14" s="39">
        <f t="array" ref="B14:C14">DnyATýdny+DATE(KalendářníRok,4,1)-WEEKDAY(DATE(KalendářníRok,4,1),(ZačátekTýdne="pondělí")+1)+36</f>
        <v>46146</v>
      </c>
      <c r="C14" s="39">
        <v>46147</v>
      </c>
      <c r="D14" s="87" t="s">
        <v>0</v>
      </c>
      <c r="E14" s="87"/>
      <c r="F14" s="87"/>
      <c r="G14" s="87"/>
      <c r="H14" s="88"/>
    </row>
    <row r="15" spans="2:9" s="10" customFormat="1" ht="56.1" customHeight="1" x14ac:dyDescent="0.25">
      <c r="B15" s="19"/>
      <c r="C15" s="19"/>
      <c r="D15" s="89"/>
      <c r="E15" s="89"/>
      <c r="F15" s="89"/>
      <c r="G15" s="89"/>
      <c r="H15" s="90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3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300-000001000000}"/>
    <dataValidation allowBlank="1" showInputMessage="1" showErrorMessage="1" prompt="Dubnový měsíční kalendář" sqref="A1" xr:uid="{00000000-0002-0000-03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300-000003000000}"/>
    <dataValidation allowBlank="1" showInputMessage="1" prompt="Do buňky níže zadejte poznámky k měsíci." sqref="D14:H14" xr:uid="{00000000-0002-0000-0300-000004000000}"/>
    <dataValidation allowBlank="1" showInputMessage="1" prompt="Do této buňky zadejte poznámky k měsíci." sqref="D15:H15" xr:uid="{00000000-0002-0000-03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3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abSelected="1" topLeftCell="A4" workbookViewId="0">
      <selection activeCell="G11" sqref="G11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6" t="str">
        <f>"Květen "&amp;KalendářníRok</f>
        <v>Květen 2026</v>
      </c>
      <c r="C2" s="86"/>
      <c r="D2" s="86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DnyATýdny+DATE(KalendářníRok,5,1)-WEEKDAY(DATE(KalendářníRok,5,1),(ZačátekTýdne="pondělí")+1)+1</f>
        <v>46139</v>
      </c>
      <c r="C4" s="38">
        <v>46140</v>
      </c>
      <c r="D4" s="38">
        <v>46141</v>
      </c>
      <c r="E4" s="38">
        <v>46142</v>
      </c>
      <c r="F4" s="38">
        <v>46143</v>
      </c>
      <c r="G4" s="57">
        <v>46144</v>
      </c>
      <c r="H4" s="57">
        <v>46145</v>
      </c>
    </row>
    <row r="5" spans="2:9" s="10" customFormat="1" ht="56.1" customHeight="1" x14ac:dyDescent="0.25">
      <c r="B5" s="20"/>
      <c r="C5" s="20"/>
      <c r="D5" s="20"/>
      <c r="E5" s="20"/>
      <c r="F5" s="20"/>
      <c r="G5" s="77" t="s">
        <v>7</v>
      </c>
      <c r="H5" s="76" t="s">
        <v>8</v>
      </c>
    </row>
    <row r="6" spans="2:9" s="4" customFormat="1" ht="24" customHeight="1" x14ac:dyDescent="0.25">
      <c r="B6" s="39">
        <f t="array" ref="B6:H6">DnyATýdny+DATE(KalendářníRok,5,1)-WEEKDAY(DATE(KalendářníRok,5,1),(ZačátekTýdne="pondělí")+1)+8</f>
        <v>46146</v>
      </c>
      <c r="C6" s="39">
        <v>46147</v>
      </c>
      <c r="D6" s="39">
        <v>46148</v>
      </c>
      <c r="E6" s="39">
        <v>46149</v>
      </c>
      <c r="F6" s="39">
        <v>46150</v>
      </c>
      <c r="G6" s="59">
        <v>46151</v>
      </c>
      <c r="H6" s="59">
        <v>46152</v>
      </c>
    </row>
    <row r="7" spans="2:9" s="10" customFormat="1" ht="56.1" customHeight="1" x14ac:dyDescent="0.25">
      <c r="B7" s="19"/>
      <c r="C7" s="19"/>
      <c r="D7" s="19"/>
      <c r="E7" s="19"/>
      <c r="F7" s="19"/>
      <c r="G7" s="79" t="s">
        <v>7</v>
      </c>
      <c r="H7" s="78" t="s">
        <v>8</v>
      </c>
    </row>
    <row r="8" spans="2:9" s="4" customFormat="1" ht="24" customHeight="1" x14ac:dyDescent="0.25">
      <c r="B8" s="40">
        <f t="array" ref="B8:H8">DnyATýdny+DATE(KalendářníRok,5,1)-WEEKDAY(DATE(KalendářníRok,5,1),(ZačátekTýdne="pondělí")+1)+15</f>
        <v>46153</v>
      </c>
      <c r="C8" s="40">
        <v>46154</v>
      </c>
      <c r="D8" s="40">
        <v>46155</v>
      </c>
      <c r="E8" s="40">
        <v>46156</v>
      </c>
      <c r="F8" s="40">
        <v>46157</v>
      </c>
      <c r="G8" s="60">
        <v>46158</v>
      </c>
      <c r="H8" s="60">
        <v>46159</v>
      </c>
    </row>
    <row r="9" spans="2:9" s="10" customFormat="1" ht="56.1" customHeight="1" x14ac:dyDescent="0.25">
      <c r="B9" s="20"/>
      <c r="C9" s="20"/>
      <c r="D9" s="20"/>
      <c r="E9" s="20"/>
      <c r="F9" s="20"/>
      <c r="G9" s="76" t="s">
        <v>8</v>
      </c>
      <c r="H9" s="76" t="s">
        <v>8</v>
      </c>
    </row>
    <row r="10" spans="2:9" s="4" customFormat="1" ht="24" customHeight="1" x14ac:dyDescent="0.25">
      <c r="B10" s="39">
        <f t="array" ref="B10:H10">DnyATýdny+DATE(KalendářníRok,5,1)-WEEKDAY(DATE(KalendářníRok,5,1),(ZačátekTýdne="pondělí")+1)+22</f>
        <v>46160</v>
      </c>
      <c r="C10" s="39">
        <v>46161</v>
      </c>
      <c r="D10" s="39">
        <v>46162</v>
      </c>
      <c r="E10" s="39">
        <v>46163</v>
      </c>
      <c r="F10" s="39">
        <v>46164</v>
      </c>
      <c r="G10" s="59">
        <v>46165</v>
      </c>
      <c r="H10" s="59">
        <v>46166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9" t="s">
        <v>7</v>
      </c>
      <c r="H11" s="78" t="s">
        <v>8</v>
      </c>
    </row>
    <row r="12" spans="2:9" s="4" customFormat="1" ht="24" customHeight="1" x14ac:dyDescent="0.25">
      <c r="B12" s="40">
        <f t="array" ref="B12:H12">DnyATýdny+DATE(KalendářníRok,5,1)-WEEKDAY(DATE(KalendářníRok,5,1),(ZačátekTýdne="pondělí")+1)+29</f>
        <v>46167</v>
      </c>
      <c r="C12" s="40">
        <v>46168</v>
      </c>
      <c r="D12" s="40">
        <v>46169</v>
      </c>
      <c r="E12" s="40">
        <v>46170</v>
      </c>
      <c r="F12" s="40">
        <v>46171</v>
      </c>
      <c r="G12" s="60">
        <v>46172</v>
      </c>
      <c r="H12" s="60">
        <v>46173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6" t="s">
        <v>8</v>
      </c>
      <c r="H13" s="76" t="s">
        <v>8</v>
      </c>
    </row>
    <row r="14" spans="2:9" s="4" customFormat="1" ht="24" customHeight="1" x14ac:dyDescent="0.25">
      <c r="B14" s="39">
        <f t="array" ref="B14:C14">DnyATýdny+DATE(KalendářníRok,5,1)-WEEKDAY(DATE(KalendářníRok,5,1),(ZačátekTýdne="pondělí")+1)+36</f>
        <v>46174</v>
      </c>
      <c r="C14" s="39">
        <v>46175</v>
      </c>
      <c r="D14" s="87" t="s">
        <v>0</v>
      </c>
      <c r="E14" s="87"/>
      <c r="F14" s="87"/>
      <c r="G14" s="87"/>
      <c r="H14" s="88"/>
    </row>
    <row r="15" spans="2:9" s="10" customFormat="1" ht="56.1" customHeight="1" x14ac:dyDescent="0.25">
      <c r="B15" s="19"/>
      <c r="C15" s="19"/>
      <c r="D15" s="89"/>
      <c r="E15" s="89"/>
      <c r="F15" s="89"/>
      <c r="G15" s="89"/>
      <c r="H15" s="90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4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400-000001000000}"/>
    <dataValidation allowBlank="1" showInputMessage="1" showErrorMessage="1" prompt="Květnový měsíční kalendář" sqref="A1" xr:uid="{00000000-0002-0000-04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4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400-000004000000}"/>
    <dataValidation allowBlank="1" showInputMessage="1" prompt="Do této buňky zadejte poznámky k měsíci." sqref="D15:H15" xr:uid="{00000000-0002-0000-0400-000005000000}"/>
    <dataValidation allowBlank="1" showInputMessage="1" prompt="Do buňky níže zadejte poznámky k měsíci." sqref="D14:H14" xr:uid="{00000000-0002-0000-04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topLeftCell="A7" zoomScaleNormal="10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1" t="str">
        <f>"Červen "&amp;KalendářníRok</f>
        <v>Červen 2026</v>
      </c>
      <c r="C2" s="91"/>
      <c r="D2" s="91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DnyATýdny+DATE(KalendářníRok,6,1)-WEEKDAY(DATE(KalendářníRok,6,1),(ZačátekTýdne="pondělí")+1)+1</f>
        <v>46174</v>
      </c>
      <c r="C4" s="35">
        <v>46175</v>
      </c>
      <c r="D4" s="35">
        <v>46176</v>
      </c>
      <c r="E4" s="35">
        <v>46177</v>
      </c>
      <c r="F4" s="35">
        <v>46178</v>
      </c>
      <c r="G4" s="35">
        <v>46179</v>
      </c>
      <c r="H4" s="35">
        <v>46180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DnyATýdny+DATE(KalendářníRok,6,1)-WEEKDAY(DATE(KalendářníRok,6,1),(ZačátekTýdne="pondělí")+1)+8</f>
        <v>46181</v>
      </c>
      <c r="C6" s="36">
        <v>46182</v>
      </c>
      <c r="D6" s="36">
        <v>46183</v>
      </c>
      <c r="E6" s="36">
        <v>46184</v>
      </c>
      <c r="F6" s="36">
        <v>46185</v>
      </c>
      <c r="G6" s="36">
        <v>46186</v>
      </c>
      <c r="H6" s="36">
        <v>46187</v>
      </c>
    </row>
    <row r="7" spans="2:9" s="10" customFormat="1" ht="56.1" customHeight="1" x14ac:dyDescent="0.25">
      <c r="B7" s="24"/>
      <c r="C7" s="24"/>
      <c r="D7" s="24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DnyATýdny+DATE(KalendářníRok,6,1)-WEEKDAY(DATE(KalendářníRok,6,1),(ZačátekTýdne="pondělí")+1)+15</f>
        <v>46188</v>
      </c>
      <c r="C8" s="37">
        <v>46189</v>
      </c>
      <c r="D8" s="37">
        <v>46190</v>
      </c>
      <c r="E8" s="37">
        <v>46191</v>
      </c>
      <c r="F8" s="37">
        <v>46192</v>
      </c>
      <c r="G8" s="37">
        <v>46193</v>
      </c>
      <c r="H8" s="37">
        <v>46194</v>
      </c>
    </row>
    <row r="9" spans="2:9" s="10" customFormat="1" ht="56.1" customHeight="1" x14ac:dyDescent="0.25">
      <c r="B9" s="25"/>
      <c r="C9" s="25"/>
      <c r="D9" s="25"/>
      <c r="E9" s="25"/>
      <c r="F9" s="25"/>
      <c r="G9" s="25"/>
      <c r="H9" s="25"/>
    </row>
    <row r="10" spans="2:9" s="4" customFormat="1" ht="24" customHeight="1" x14ac:dyDescent="0.25">
      <c r="B10" s="36">
        <f t="array" ref="B10:H10">DnyATýdny+DATE(KalendářníRok,6,1)-WEEKDAY(DATE(KalendářníRok,6,1),(ZačátekTýdne="pondělí")+1)+22</f>
        <v>46195</v>
      </c>
      <c r="C10" s="36">
        <v>46196</v>
      </c>
      <c r="D10" s="36">
        <v>46197</v>
      </c>
      <c r="E10" s="36">
        <v>46198</v>
      </c>
      <c r="F10" s="36">
        <v>46199</v>
      </c>
      <c r="G10" s="36">
        <v>46200</v>
      </c>
      <c r="H10" s="36">
        <v>46201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DnyATýdny+DATE(KalendářníRok,6,1)-WEEKDAY(DATE(KalendářníRok,6,1),(ZačátekTýdne="pondělí")+1)+29</f>
        <v>46202</v>
      </c>
      <c r="C12" s="37">
        <v>46203</v>
      </c>
      <c r="D12" s="37">
        <v>46204</v>
      </c>
      <c r="E12" s="37">
        <v>46205</v>
      </c>
      <c r="F12" s="37">
        <v>46206</v>
      </c>
      <c r="G12" s="37">
        <v>46207</v>
      </c>
      <c r="H12" s="37">
        <v>46208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DnyATýdny+DATE(KalendářníRok,6,1)-WEEKDAY(DATE(KalendářníRok,6,1),(ZačátekTýdne="pondělí")+1)+36</f>
        <v>46209</v>
      </c>
      <c r="C14" s="36">
        <v>46210</v>
      </c>
      <c r="D14" s="92" t="s">
        <v>0</v>
      </c>
      <c r="E14" s="92"/>
      <c r="F14" s="92"/>
      <c r="G14" s="92"/>
      <c r="H14" s="93"/>
    </row>
    <row r="15" spans="2:9" s="10" customFormat="1" ht="56.1" customHeight="1" x14ac:dyDescent="0.25">
      <c r="B15" s="24"/>
      <c r="C15" s="24"/>
      <c r="D15" s="94"/>
      <c r="E15" s="94"/>
      <c r="F15" s="94"/>
      <c r="G15" s="94"/>
      <c r="H15" s="95"/>
    </row>
  </sheetData>
  <mergeCells count="3">
    <mergeCell ref="B2:D2"/>
    <mergeCell ref="D14:H14"/>
    <mergeCell ref="D15:H15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500-000000000000}"/>
    <dataValidation allowBlank="1" showInputMessage="1" showErrorMessage="1" prompt="Červnový měsíční kalendář" sqref="A1" xr:uid="{00000000-0002-0000-05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5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500-000003000000}"/>
    <dataValidation allowBlank="1" showInputMessage="1" prompt="Do buňky níže zadejte poznámky k měsíci." sqref="D14:H14" xr:uid="{00000000-0002-0000-0500-000004000000}"/>
    <dataValidation allowBlank="1" showInputMessage="1" prompt="Do této buňky zadejte poznámky k měsíci." sqref="D15:H15" xr:uid="{00000000-0002-0000-05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5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topLeftCell="A4" zoomScaleNormal="100" workbookViewId="0">
      <selection activeCell="N7" sqref="N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1" t="str">
        <f>"Červenec "&amp;KalendářníRok</f>
        <v>Červenec 2026</v>
      </c>
      <c r="C2" s="91"/>
      <c r="D2" s="91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DnyATýdny+DATE(KalendářníRok,7,1)-WEEKDAY(DATE(KalendářníRok,7,1),(ZačátekTýdne="pondělí")+1)+1</f>
        <v>46202</v>
      </c>
      <c r="C4" s="35">
        <v>46203</v>
      </c>
      <c r="D4" s="35">
        <v>46204</v>
      </c>
      <c r="E4" s="35">
        <v>46205</v>
      </c>
      <c r="F4" s="35">
        <v>46206</v>
      </c>
      <c r="G4" s="35">
        <v>46207</v>
      </c>
      <c r="H4" s="35">
        <v>46208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DnyATýdny+DATE(KalendářníRok,7,1)-WEEKDAY(DATE(KalendářníRok,7,1),(ZačátekTýdne="pondělí")+1)+8</f>
        <v>46209</v>
      </c>
      <c r="C6" s="36">
        <v>46210</v>
      </c>
      <c r="D6" s="36">
        <v>46211</v>
      </c>
      <c r="E6" s="36">
        <v>46212</v>
      </c>
      <c r="F6" s="36">
        <v>46213</v>
      </c>
      <c r="G6" s="36">
        <v>46214</v>
      </c>
      <c r="H6" s="36">
        <v>46215</v>
      </c>
    </row>
    <row r="7" spans="2:9" s="10" customFormat="1" ht="56.1" customHeight="1" thickBot="1" x14ac:dyDescent="0.3">
      <c r="B7" s="66"/>
      <c r="C7" s="66"/>
      <c r="D7" s="66"/>
      <c r="E7" s="66"/>
      <c r="F7" s="66"/>
      <c r="G7" s="24"/>
      <c r="H7" s="24"/>
    </row>
    <row r="8" spans="2:9" s="4" customFormat="1" ht="24" customHeight="1" thickBot="1" x14ac:dyDescent="0.3">
      <c r="B8" s="67">
        <f t="array" ref="B8:H8">DnyATýdny+DATE(KalendářníRok,7,1)-WEEKDAY(DATE(KalendářníRok,7,1),(ZačátekTýdne="pondělí")+1)+15</f>
        <v>46216</v>
      </c>
      <c r="C8" s="68">
        <v>46217</v>
      </c>
      <c r="D8" s="68">
        <v>46218</v>
      </c>
      <c r="E8" s="68">
        <v>46219</v>
      </c>
      <c r="F8" s="69">
        <v>46220</v>
      </c>
      <c r="G8" s="65">
        <v>46221</v>
      </c>
      <c r="H8" s="37">
        <v>46222</v>
      </c>
    </row>
    <row r="9" spans="2:9" s="10" customFormat="1" ht="56.1" customHeight="1" x14ac:dyDescent="0.25">
      <c r="B9" s="96" t="s">
        <v>10</v>
      </c>
      <c r="C9" s="97"/>
      <c r="D9" s="97"/>
      <c r="E9" s="97"/>
      <c r="F9" s="98"/>
      <c r="G9" s="25"/>
      <c r="H9" s="25"/>
    </row>
    <row r="10" spans="2:9" s="4" customFormat="1" ht="24" customHeight="1" x14ac:dyDescent="0.25">
      <c r="B10" s="36">
        <f t="array" ref="B10:H10">DnyATýdny+DATE(KalendářníRok,7,1)-WEEKDAY(DATE(KalendářníRok,7,1),(ZačátekTýdne="pondělí")+1)+22</f>
        <v>46223</v>
      </c>
      <c r="C10" s="36">
        <v>46224</v>
      </c>
      <c r="D10" s="36">
        <v>46225</v>
      </c>
      <c r="E10" s="36">
        <v>46226</v>
      </c>
      <c r="F10" s="36">
        <v>46227</v>
      </c>
      <c r="G10" s="36">
        <v>46228</v>
      </c>
      <c r="H10" s="36">
        <v>46229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DnyATýdny+DATE(KalendářníRok,7,1)-WEEKDAY(DATE(KalendářníRok,7,1),(ZačátekTýdne="pondělí")+1)+29</f>
        <v>46230</v>
      </c>
      <c r="C12" s="37">
        <v>46231</v>
      </c>
      <c r="D12" s="37">
        <v>46232</v>
      </c>
      <c r="E12" s="37">
        <v>46233</v>
      </c>
      <c r="F12" s="37">
        <v>46234</v>
      </c>
      <c r="G12" s="37">
        <v>46235</v>
      </c>
      <c r="H12" s="37">
        <v>46236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DnyATýdny+DATE(KalendářníRok,7,1)-WEEKDAY(DATE(KalendářníRok,7,1),(ZačátekTýdne="pondělí")+1)+36</f>
        <v>46237</v>
      </c>
      <c r="C14" s="36">
        <v>46238</v>
      </c>
      <c r="D14" s="92" t="s">
        <v>0</v>
      </c>
      <c r="E14" s="92"/>
      <c r="F14" s="92"/>
      <c r="G14" s="92"/>
      <c r="H14" s="93"/>
    </row>
    <row r="15" spans="2:9" s="10" customFormat="1" ht="56.1" customHeight="1" x14ac:dyDescent="0.25">
      <c r="B15" s="24"/>
      <c r="C15" s="24"/>
      <c r="D15" s="94"/>
      <c r="E15" s="94"/>
      <c r="F15" s="94"/>
      <c r="G15" s="94"/>
      <c r="H15" s="95"/>
    </row>
  </sheetData>
  <mergeCells count="4">
    <mergeCell ref="B2:D2"/>
    <mergeCell ref="D14:H14"/>
    <mergeCell ref="D15:H15"/>
    <mergeCell ref="B9:F9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600-000000000000}"/>
    <dataValidation allowBlank="1" showInputMessage="1" showErrorMessage="1" prompt="Červencový měsíční kalendář" sqref="A1" xr:uid="{00000000-0002-0000-06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6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6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600-000004000000}"/>
    <dataValidation allowBlank="1" showInputMessage="1" prompt="Do této buňky zadejte poznámky k měsíci." sqref="D15:H15" xr:uid="{00000000-0002-0000-0600-000005000000}"/>
    <dataValidation allowBlank="1" showInputMessage="1" prompt="Do buňky níže zadejte poznámky k měsíci." sqref="D14:H14" xr:uid="{00000000-0002-0000-06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1" t="str">
        <f>"Srpen "&amp;KalendářníRok</f>
        <v>Srpen 2026</v>
      </c>
      <c r="C2" s="91"/>
      <c r="D2" s="91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DnyATýdny+DATE(KalendářníRok,8,1)-WEEKDAY(DATE(KalendářníRok,8,1),(ZačátekTýdne="pondělí")+1)+1</f>
        <v>46230</v>
      </c>
      <c r="C4" s="35">
        <v>46231</v>
      </c>
      <c r="D4" s="35">
        <v>46232</v>
      </c>
      <c r="E4" s="35">
        <v>46233</v>
      </c>
      <c r="F4" s="35">
        <v>46234</v>
      </c>
      <c r="G4" s="35">
        <v>46235</v>
      </c>
      <c r="H4" s="35">
        <v>46236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DnyATýdny+DATE(KalendářníRok,8,1)-WEEKDAY(DATE(KalendářníRok,8,1),(ZačátekTýdne="pondělí")+1)+8</f>
        <v>46237</v>
      </c>
      <c r="C6" s="36">
        <v>46238</v>
      </c>
      <c r="D6" s="36">
        <v>46239</v>
      </c>
      <c r="E6" s="36">
        <v>46240</v>
      </c>
      <c r="F6" s="36">
        <v>46241</v>
      </c>
      <c r="G6" s="36">
        <v>46242</v>
      </c>
      <c r="H6" s="36">
        <v>46243</v>
      </c>
    </row>
    <row r="7" spans="2:9" s="10" customFormat="1" ht="56.1" customHeight="1" x14ac:dyDescent="0.25">
      <c r="B7" s="24"/>
      <c r="C7" s="24"/>
      <c r="D7" s="24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DnyATýdny+DATE(KalendářníRok,8,1)-WEEKDAY(DATE(KalendářníRok,8,1),(ZačátekTýdne="pondělí")+1)+15</f>
        <v>46244</v>
      </c>
      <c r="C8" s="37">
        <v>46245</v>
      </c>
      <c r="D8" s="37">
        <v>46246</v>
      </c>
      <c r="E8" s="37">
        <v>46247</v>
      </c>
      <c r="F8" s="37">
        <v>46248</v>
      </c>
      <c r="G8" s="37">
        <v>46249</v>
      </c>
      <c r="H8" s="37">
        <v>46250</v>
      </c>
    </row>
    <row r="9" spans="2:9" s="10" customFormat="1" ht="56.1" customHeight="1" x14ac:dyDescent="0.25">
      <c r="B9" s="25"/>
      <c r="C9" s="25"/>
      <c r="D9" s="25"/>
      <c r="E9" s="25"/>
      <c r="F9" s="25"/>
      <c r="G9" s="25"/>
      <c r="H9" s="25"/>
    </row>
    <row r="10" spans="2:9" s="4" customFormat="1" ht="24" customHeight="1" x14ac:dyDescent="0.25">
      <c r="B10" s="36">
        <f t="array" ref="B10:H10">DnyATýdny+DATE(KalendářníRok,8,1)-WEEKDAY(DATE(KalendářníRok,8,1),(ZačátekTýdne="pondělí")+1)+22</f>
        <v>46251</v>
      </c>
      <c r="C10" s="36">
        <v>46252</v>
      </c>
      <c r="D10" s="36">
        <v>46253</v>
      </c>
      <c r="E10" s="36">
        <v>46254</v>
      </c>
      <c r="F10" s="36">
        <v>46255</v>
      </c>
      <c r="G10" s="36">
        <v>46256</v>
      </c>
      <c r="H10" s="36">
        <v>46257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DnyATýdny+DATE(KalendářníRok,8,1)-WEEKDAY(DATE(KalendářníRok,8,1),(ZačátekTýdne="pondělí")+1)+29</f>
        <v>46258</v>
      </c>
      <c r="C12" s="37">
        <v>46259</v>
      </c>
      <c r="D12" s="37">
        <v>46260</v>
      </c>
      <c r="E12" s="37">
        <v>46261</v>
      </c>
      <c r="F12" s="37">
        <v>46262</v>
      </c>
      <c r="G12" s="37">
        <v>46263</v>
      </c>
      <c r="H12" s="37">
        <v>46264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DnyATýdny+DATE(KalendářníRok,8,1)-WEEKDAY(DATE(KalendářníRok,8,1),(ZačátekTýdne="pondělí")+1)+36</f>
        <v>46265</v>
      </c>
      <c r="C14" s="36">
        <v>46266</v>
      </c>
      <c r="D14" s="92" t="s">
        <v>0</v>
      </c>
      <c r="E14" s="92"/>
      <c r="F14" s="92"/>
      <c r="G14" s="92"/>
      <c r="H14" s="93"/>
    </row>
    <row r="15" spans="2:9" s="10" customFormat="1" ht="56.1" customHeight="1" x14ac:dyDescent="0.25">
      <c r="B15" s="24"/>
      <c r="C15" s="24"/>
      <c r="D15" s="94"/>
      <c r="E15" s="94"/>
      <c r="F15" s="94"/>
      <c r="G15" s="94"/>
      <c r="H15" s="95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7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700-000001000000}"/>
    <dataValidation allowBlank="1" showInputMessage="1" showErrorMessage="1" prompt="Srpnový měsíční kalendář" sqref="A1" xr:uid="{00000000-0002-0000-07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700-000003000000}"/>
    <dataValidation allowBlank="1" showInputMessage="1" prompt="Do buňky níže zadejte poznámky k měsíci." sqref="D14:H14" xr:uid="{00000000-0002-0000-0700-000004000000}"/>
    <dataValidation allowBlank="1" showInputMessage="1" prompt="Do této buňky zadejte poznámky k měsíci." sqref="D15:H15" xr:uid="{00000000-0002-0000-07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7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9" t="str">
        <f>"Září "&amp;KalendářníRok</f>
        <v>Září 2026</v>
      </c>
      <c r="C2" s="99"/>
      <c r="D2" s="99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DnyATýdny+DATE(KalendářníRok,9,1)-WEEKDAY(DATE(KalendářníRok,9,1),(ZačátekTýdne="pondělí")+1)+1</f>
        <v>46265</v>
      </c>
      <c r="C4" s="32">
        <v>46266</v>
      </c>
      <c r="D4" s="32">
        <v>46267</v>
      </c>
      <c r="E4" s="32">
        <v>46268</v>
      </c>
      <c r="F4" s="32">
        <v>46269</v>
      </c>
      <c r="G4" s="32">
        <v>46270</v>
      </c>
      <c r="H4" s="32">
        <v>46271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DnyATýdny+DATE(KalendářníRok,9,1)-WEEKDAY(DATE(KalendářníRok,9,1),(ZačátekTýdne="pondělí")+1)+8</f>
        <v>46272</v>
      </c>
      <c r="C6" s="33">
        <v>46273</v>
      </c>
      <c r="D6" s="33">
        <v>46274</v>
      </c>
      <c r="E6" s="33">
        <v>46275</v>
      </c>
      <c r="F6" s="33">
        <v>46276</v>
      </c>
      <c r="G6" s="33">
        <v>46277</v>
      </c>
      <c r="H6" s="33">
        <v>46278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DnyATýdny+DATE(KalendářníRok,9,1)-WEEKDAY(DATE(KalendářníRok,9,1),(ZačátekTýdne="pondělí")+1)+15</f>
        <v>46279</v>
      </c>
      <c r="C8" s="34">
        <v>46280</v>
      </c>
      <c r="D8" s="34">
        <v>46281</v>
      </c>
      <c r="E8" s="34">
        <v>46282</v>
      </c>
      <c r="F8" s="34">
        <v>46283</v>
      </c>
      <c r="G8" s="34">
        <v>46284</v>
      </c>
      <c r="H8" s="34">
        <v>46285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DnyATýdny+DATE(KalendářníRok,9,1)-WEEKDAY(DATE(KalendářníRok,9,1),(ZačátekTýdne="pondělí")+1)+22</f>
        <v>46286</v>
      </c>
      <c r="C10" s="33">
        <v>46287</v>
      </c>
      <c r="D10" s="33">
        <v>46288</v>
      </c>
      <c r="E10" s="33">
        <v>46289</v>
      </c>
      <c r="F10" s="33">
        <v>46290</v>
      </c>
      <c r="G10" s="33">
        <v>46291</v>
      </c>
      <c r="H10" s="33">
        <v>46292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DnyATýdny+DATE(KalendářníRok,9,1)-WEEKDAY(DATE(KalendářníRok,9,1),(ZačátekTýdne="pondělí")+1)+29</f>
        <v>46293</v>
      </c>
      <c r="C12" s="34">
        <v>46294</v>
      </c>
      <c r="D12" s="34">
        <v>46295</v>
      </c>
      <c r="E12" s="34">
        <v>46296</v>
      </c>
      <c r="F12" s="34">
        <v>46297</v>
      </c>
      <c r="G12" s="34">
        <v>46298</v>
      </c>
      <c r="H12" s="34">
        <v>46299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DnyATýdny+DATE(KalendářníRok,9,1)-WEEKDAY(DATE(KalendářníRok,9,1),(ZačátekTýdne="pondělí")+1)+36</f>
        <v>46300</v>
      </c>
      <c r="C14" s="33">
        <v>46301</v>
      </c>
      <c r="D14" s="100" t="s">
        <v>0</v>
      </c>
      <c r="E14" s="100"/>
      <c r="F14" s="100"/>
      <c r="G14" s="100"/>
      <c r="H14" s="101"/>
    </row>
    <row r="15" spans="2:9" s="10" customFormat="1" ht="56.1" customHeight="1" x14ac:dyDescent="0.25">
      <c r="B15" s="26"/>
      <c r="C15" s="26"/>
      <c r="D15" s="102"/>
      <c r="E15" s="102"/>
      <c r="F15" s="102"/>
      <c r="G15" s="102"/>
      <c r="H15" s="103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8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800-000001000000}"/>
    <dataValidation allowBlank="1" showInputMessage="1" showErrorMessage="1" prompt="Zářijový měsíční kalendář" sqref="A1" xr:uid="{00000000-0002-0000-08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8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800-000004000000}"/>
    <dataValidation allowBlank="1" showInputMessage="1" prompt="Do této buňky zadejte poznámky k měsíci." sqref="D15:H15" xr:uid="{00000000-0002-0000-0800-000005000000}"/>
    <dataValidation allowBlank="1" showInputMessage="1" prompt="Do buňky níže zadejte poznámky k měsíci." sqref="D14:H14" xr:uid="{00000000-0002-0000-08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39</vt:i4>
      </vt:variant>
    </vt:vector>
  </HeadingPairs>
  <TitlesOfParts>
    <vt:vector size="51" baseType="lpstr">
      <vt:lpstr>Leden</vt:lpstr>
      <vt:lpstr>Únor</vt:lpstr>
      <vt:lpstr>Březen</vt:lpstr>
      <vt:lpstr>Duben</vt:lpstr>
      <vt:lpstr>Květen</vt:lpstr>
      <vt:lpstr>Červen</vt:lpstr>
      <vt:lpstr>Červenec</vt:lpstr>
      <vt:lpstr>Srpen</vt:lpstr>
      <vt:lpstr>Září</vt:lpstr>
      <vt:lpstr>Říjen</vt:lpstr>
      <vt:lpstr>Listopad</vt:lpstr>
      <vt:lpstr>Prosinec</vt:lpstr>
      <vt:lpstr>KalendářníRok</vt:lpstr>
      <vt:lpstr>Březen!Oblast_tisku</vt:lpstr>
      <vt:lpstr>Červen!Oblast_tisku</vt:lpstr>
      <vt:lpstr>Červenec!Oblast_tisku</vt:lpstr>
      <vt:lpstr>Duben!Oblast_tisku</vt:lpstr>
      <vt:lpstr>Květen!Oblast_tisku</vt:lpstr>
      <vt:lpstr>Leden!Oblast_tisku</vt:lpstr>
      <vt:lpstr>Listopad!Oblast_tisku</vt:lpstr>
      <vt:lpstr>Prosinec!Oblast_tisku</vt:lpstr>
      <vt:lpstr>Říjen!Oblast_tisku</vt:lpstr>
      <vt:lpstr>Srpen!Oblast_tisku</vt:lpstr>
      <vt:lpstr>Únor!Oblast_tisku</vt:lpstr>
      <vt:lpstr>Září!Oblast_tisku</vt:lpstr>
      <vt:lpstr>OblastNadpisuŘádku1..K3</vt:lpstr>
      <vt:lpstr>OblastNadpisuSloupce1..H12.1</vt:lpstr>
      <vt:lpstr>OblastNadpisuSloupce1..H12.10</vt:lpstr>
      <vt:lpstr>OblastNadpisuSloupce1..H12.11</vt:lpstr>
      <vt:lpstr>OblastNadpisuSloupce1..H12.12</vt:lpstr>
      <vt:lpstr>OblastNadpisuSloupce1..H12.2</vt:lpstr>
      <vt:lpstr>OblastNadpisuSloupce1..H12.3</vt:lpstr>
      <vt:lpstr>OblastNadpisuSloupce1..H12.4</vt:lpstr>
      <vt:lpstr>OblastNadpisuSloupce1..H12.5</vt:lpstr>
      <vt:lpstr>OblastNadpisuSloupce1..H12.6</vt:lpstr>
      <vt:lpstr>OblastNadpisuSloupce1..H12.7</vt:lpstr>
      <vt:lpstr>OblastNadpisuSloupce1..H12.8</vt:lpstr>
      <vt:lpstr>OblastNadpisuSloupce1..H12.9</vt:lpstr>
      <vt:lpstr>OblastNadpisuSloupce2..C14.1</vt:lpstr>
      <vt:lpstr>OblastNadpisuSloupce2..C14.10</vt:lpstr>
      <vt:lpstr>OblastNadpisuSloupce2..C14.11</vt:lpstr>
      <vt:lpstr>OblastNadpisuSloupce2..C14.12</vt:lpstr>
      <vt:lpstr>OblastNadpisuSloupce2..C14.2</vt:lpstr>
      <vt:lpstr>OblastNadpisuSloupce2..C14.3</vt:lpstr>
      <vt:lpstr>OblastNadpisuSloupce2..C14.4</vt:lpstr>
      <vt:lpstr>OblastNadpisuSloupce2..C14.5</vt:lpstr>
      <vt:lpstr>OblastNadpisuSloupce2..C14.6</vt:lpstr>
      <vt:lpstr>OblastNadpisuSloupce2..C14.7</vt:lpstr>
      <vt:lpstr>OblastNadpisuSloupce2..C14.8</vt:lpstr>
      <vt:lpstr>OblastNadpisuSloupce2..C14.9</vt:lpstr>
      <vt:lpstr>ZačátekTýdne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2026-01-27T16:09:44Z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